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24226"/>
  <xr:revisionPtr revIDLastSave="0" documentId="13_ncr:1_{DB62F2E8-0262-469B-BBF7-F72BC82502EE}" xr6:coauthVersionLast="47" xr6:coauthVersionMax="47" xr10:uidLastSave="{00000000-0000-0000-0000-000000000000}"/>
  <bookViews>
    <workbookView xWindow="-108" yWindow="-108" windowWidth="23256" windowHeight="12456" activeTab="4" xr2:uid="{00000000-000D-0000-FFFF-FFFF00000000}"/>
  </bookViews>
  <sheets>
    <sheet name="Pajamos" sheetId="1" r:id="rId1"/>
    <sheet name="Asignavimai" sheetId="5" r:id="rId2"/>
    <sheet name="Įstaigų pajamos" sheetId="3" r:id="rId3"/>
    <sheet name="ML" sheetId="7" r:id="rId4"/>
    <sheet name="Spec. dotacijos" sheetId="8" r:id="rId5"/>
  </sheets>
  <definedNames>
    <definedName name="_xlnm.Print_Titles" localSheetId="1">Asignavimai!$8:$8</definedName>
    <definedName name="_xlnm.Print_Titles" localSheetId="2">'Įstaigų pajamos'!$8:$11</definedName>
    <definedName name="_xlnm.Print_Titles" localSheetId="0">Pajamos!$8:$8</definedName>
    <definedName name="_xlnm.Print_Titles" localSheetId="4">'Spec. dotacijos'!$A:$B,'Spec. dotacijos'!$8:$9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8" i="8" l="1"/>
  <c r="V10" i="8"/>
  <c r="D282" i="5" l="1"/>
  <c r="C282" i="5"/>
  <c r="D263" i="5"/>
  <c r="C263" i="5"/>
  <c r="D246" i="5"/>
  <c r="C246" i="5"/>
  <c r="D160" i="5" l="1"/>
  <c r="C160" i="5"/>
  <c r="D114" i="5" l="1"/>
  <c r="C114" i="5"/>
  <c r="D87" i="1" l="1"/>
  <c r="E87" i="1"/>
  <c r="E83" i="1"/>
  <c r="D83" i="1"/>
  <c r="E80" i="1"/>
  <c r="D80" i="1"/>
  <c r="R30" i="3" l="1"/>
  <c r="R31" i="3"/>
  <c r="R32" i="3"/>
  <c r="R33" i="3"/>
  <c r="D90" i="1" l="1"/>
  <c r="E90" i="1"/>
  <c r="D19" i="7" l="1"/>
  <c r="C19" i="7"/>
  <c r="T30" i="3"/>
  <c r="T31" i="3"/>
  <c r="T32" i="3"/>
  <c r="D111" i="5" l="1"/>
  <c r="C111" i="5"/>
  <c r="C310" i="5"/>
  <c r="C309" i="5" s="1"/>
  <c r="D310" i="5"/>
  <c r="D309" i="5" s="1"/>
  <c r="D210" i="5"/>
  <c r="C210" i="5"/>
  <c r="C313" i="5"/>
  <c r="C312" i="5" s="1"/>
  <c r="D313" i="5"/>
  <c r="D312" i="5" s="1"/>
  <c r="C260" i="5"/>
  <c r="C259" i="5" s="1"/>
  <c r="D260" i="5"/>
  <c r="D259" i="5" s="1"/>
  <c r="C226" i="5" l="1"/>
  <c r="D226" i="5"/>
  <c r="C224" i="5"/>
  <c r="D224" i="5"/>
  <c r="C222" i="5"/>
  <c r="D222" i="5"/>
  <c r="C220" i="5"/>
  <c r="D220" i="5"/>
  <c r="C212" i="5"/>
  <c r="D212" i="5"/>
  <c r="C208" i="5"/>
  <c r="D208" i="5"/>
  <c r="C206" i="5"/>
  <c r="D206" i="5"/>
  <c r="C252" i="5"/>
  <c r="C251" i="5" s="1"/>
  <c r="D252" i="5"/>
  <c r="D251" i="5" s="1"/>
  <c r="C96" i="5"/>
  <c r="D96" i="5"/>
  <c r="C23" i="5"/>
  <c r="D23" i="5"/>
  <c r="C53" i="5"/>
  <c r="D53" i="5"/>
  <c r="C84" i="5"/>
  <c r="D84" i="5"/>
  <c r="C71" i="5"/>
  <c r="D71" i="5"/>
  <c r="C249" i="5"/>
  <c r="C248" i="5" s="1"/>
  <c r="D249" i="5"/>
  <c r="D248" i="5" s="1"/>
  <c r="C198" i="5"/>
  <c r="D198" i="5"/>
  <c r="C196" i="5"/>
  <c r="D196" i="5"/>
  <c r="C194" i="5"/>
  <c r="D194" i="5"/>
  <c r="C191" i="5"/>
  <c r="D191" i="5"/>
  <c r="C168" i="5"/>
  <c r="D168" i="5"/>
  <c r="C166" i="5"/>
  <c r="D166" i="5"/>
  <c r="C164" i="5"/>
  <c r="D164" i="5"/>
  <c r="C240" i="5"/>
  <c r="D240" i="5"/>
  <c r="C238" i="5"/>
  <c r="D238" i="5"/>
  <c r="C236" i="5"/>
  <c r="D236" i="5"/>
  <c r="C233" i="5"/>
  <c r="D233" i="5"/>
  <c r="C117" i="5"/>
  <c r="D117" i="5"/>
  <c r="C120" i="5"/>
  <c r="D120" i="5"/>
  <c r="C122" i="5"/>
  <c r="D122" i="5"/>
  <c r="C124" i="5"/>
  <c r="D124" i="5"/>
  <c r="C183" i="5"/>
  <c r="D183" i="5"/>
  <c r="C181" i="5"/>
  <c r="D181" i="5"/>
  <c r="C179" i="5"/>
  <c r="D179" i="5"/>
  <c r="C176" i="5"/>
  <c r="D176" i="5"/>
  <c r="C152" i="5"/>
  <c r="D152" i="5"/>
  <c r="C150" i="5"/>
  <c r="D150" i="5"/>
  <c r="C148" i="5"/>
  <c r="D148" i="5"/>
  <c r="D145" i="5"/>
  <c r="C145" i="5"/>
  <c r="C133" i="5"/>
  <c r="D133" i="5"/>
  <c r="C135" i="5"/>
  <c r="D135" i="5"/>
  <c r="C137" i="5"/>
  <c r="D137" i="5"/>
  <c r="D130" i="5"/>
  <c r="C130" i="5"/>
  <c r="C245" i="5"/>
  <c r="D245" i="5"/>
  <c r="D189" i="5"/>
  <c r="C189" i="5"/>
  <c r="C158" i="5"/>
  <c r="D158" i="5"/>
  <c r="D218" i="5"/>
  <c r="C218" i="5"/>
  <c r="D204" i="5"/>
  <c r="C204" i="5"/>
  <c r="D174" i="5"/>
  <c r="C174" i="5"/>
  <c r="D143" i="5"/>
  <c r="C143" i="5"/>
  <c r="C304" i="5"/>
  <c r="C303" i="5" s="1"/>
  <c r="D304" i="5"/>
  <c r="D303" i="5" s="1"/>
  <c r="D109" i="5"/>
  <c r="D108" i="5" s="1"/>
  <c r="C109" i="5"/>
  <c r="C108" i="5" s="1"/>
  <c r="D301" i="5"/>
  <c r="D300" i="5" s="1"/>
  <c r="C301" i="5"/>
  <c r="C300" i="5" s="1"/>
  <c r="D255" i="5"/>
  <c r="C255" i="5"/>
  <c r="D257" i="5"/>
  <c r="C257" i="5"/>
  <c r="D298" i="5"/>
  <c r="D297" i="5" s="1"/>
  <c r="C298" i="5"/>
  <c r="C297" i="5" s="1"/>
  <c r="D293" i="5"/>
  <c r="C293" i="5"/>
  <c r="D295" i="5"/>
  <c r="C295" i="5"/>
  <c r="D288" i="5"/>
  <c r="C288" i="5"/>
  <c r="D290" i="5"/>
  <c r="C290" i="5"/>
  <c r="D285" i="5"/>
  <c r="C285" i="5"/>
  <c r="C277" i="5"/>
  <c r="D277" i="5"/>
  <c r="D279" i="5"/>
  <c r="C279" i="5"/>
  <c r="D266" i="5"/>
  <c r="C266" i="5"/>
  <c r="D271" i="5"/>
  <c r="C271" i="5"/>
  <c r="C274" i="5"/>
  <c r="C273" i="5" s="1"/>
  <c r="D274" i="5"/>
  <c r="D273" i="5" s="1"/>
  <c r="D269" i="5"/>
  <c r="C269" i="5"/>
  <c r="D11" i="5"/>
  <c r="D10" i="5" s="1"/>
  <c r="C11" i="5"/>
  <c r="C10" i="5" s="1"/>
  <c r="C203" i="5" l="1"/>
  <c r="D203" i="5"/>
  <c r="D217" i="5"/>
  <c r="C217" i="5"/>
  <c r="C188" i="5"/>
  <c r="C232" i="5"/>
  <c r="C173" i="5"/>
  <c r="D188" i="5"/>
  <c r="D157" i="5"/>
  <c r="C157" i="5"/>
  <c r="D232" i="5"/>
  <c r="D173" i="5"/>
  <c r="D116" i="5"/>
  <c r="C116" i="5"/>
  <c r="C142" i="5"/>
  <c r="D142" i="5"/>
  <c r="C129" i="5"/>
  <c r="D129" i="5"/>
  <c r="C254" i="5"/>
  <c r="D254" i="5"/>
  <c r="D292" i="5"/>
  <c r="D287" i="5"/>
  <c r="C292" i="5"/>
  <c r="C287" i="5"/>
  <c r="D281" i="5"/>
  <c r="D262" i="5"/>
  <c r="C281" i="5"/>
  <c r="D276" i="5"/>
  <c r="C276" i="5"/>
  <c r="C262" i="5"/>
  <c r="D268" i="5"/>
  <c r="C268" i="5"/>
  <c r="S28" i="8" l="1"/>
  <c r="Y28" i="8"/>
  <c r="Z11" i="8"/>
  <c r="Z12" i="8"/>
  <c r="Z13" i="8"/>
  <c r="Z14" i="8"/>
  <c r="Z15" i="8"/>
  <c r="Z16" i="8"/>
  <c r="Z17" i="8"/>
  <c r="Z18" i="8"/>
  <c r="Z19" i="8"/>
  <c r="Z20" i="8"/>
  <c r="Z21" i="8"/>
  <c r="Z22" i="8"/>
  <c r="Z23" i="8"/>
  <c r="Z24" i="8"/>
  <c r="Z25" i="8"/>
  <c r="Z26" i="8"/>
  <c r="Z27" i="8"/>
  <c r="Z10" i="8"/>
  <c r="E22" i="1" l="1"/>
  <c r="D22" i="1"/>
  <c r="E112" i="1" l="1"/>
  <c r="D112" i="1"/>
  <c r="E48" i="1" l="1"/>
  <c r="D48" i="1"/>
  <c r="L32" i="3" l="1"/>
  <c r="N32" i="3"/>
  <c r="N21" i="3"/>
  <c r="N22" i="3"/>
  <c r="N23" i="3"/>
  <c r="N24" i="3"/>
  <c r="N25" i="3"/>
  <c r="N26" i="3"/>
  <c r="N27" i="3"/>
  <c r="N28" i="3"/>
  <c r="N29" i="3"/>
  <c r="N30" i="3"/>
  <c r="N31" i="3"/>
  <c r="N33" i="3"/>
  <c r="L21" i="3"/>
  <c r="L22" i="3"/>
  <c r="L23" i="3"/>
  <c r="L24" i="3"/>
  <c r="L25" i="3"/>
  <c r="L26" i="3"/>
  <c r="L27" i="3"/>
  <c r="L28" i="3"/>
  <c r="L29" i="3"/>
  <c r="L30" i="3"/>
  <c r="L31" i="3"/>
  <c r="L33" i="3"/>
  <c r="N13" i="3" l="1"/>
  <c r="L13" i="3"/>
  <c r="W28" i="8" l="1"/>
  <c r="C28" i="8" l="1"/>
  <c r="Z28" i="8" l="1"/>
  <c r="T12" i="3" l="1"/>
  <c r="T14" i="3"/>
  <c r="T15" i="3"/>
  <c r="T16" i="3"/>
  <c r="T17" i="3"/>
  <c r="T18" i="3"/>
  <c r="T19" i="3"/>
  <c r="T20" i="3"/>
  <c r="T21" i="3"/>
  <c r="T22" i="3"/>
  <c r="T23" i="3"/>
  <c r="R12" i="3"/>
  <c r="R14" i="3"/>
  <c r="R15" i="3"/>
  <c r="R16" i="3"/>
  <c r="R17" i="3"/>
  <c r="R18" i="3"/>
  <c r="R19" i="3"/>
  <c r="R20" i="3"/>
  <c r="R21" i="3"/>
  <c r="R22" i="3"/>
  <c r="R23" i="3"/>
  <c r="R29" i="3"/>
  <c r="R34" i="3"/>
  <c r="T29" i="3"/>
  <c r="T33" i="3"/>
  <c r="N20" i="3"/>
  <c r="L20" i="3"/>
  <c r="H20" i="3"/>
  <c r="F20" i="3"/>
  <c r="S36" i="3" l="1"/>
  <c r="Q36" i="3"/>
  <c r="P36" i="3"/>
  <c r="O36" i="3"/>
  <c r="T35" i="3"/>
  <c r="R35" i="3"/>
  <c r="T34" i="3"/>
  <c r="T28" i="3"/>
  <c r="R28" i="3"/>
  <c r="T27" i="3"/>
  <c r="R27" i="3"/>
  <c r="T26" i="3"/>
  <c r="R26" i="3"/>
  <c r="T24" i="3"/>
  <c r="R24" i="3"/>
  <c r="T36" i="3" l="1"/>
  <c r="R36" i="3"/>
  <c r="E100" i="1" l="1"/>
  <c r="E95" i="1" s="1"/>
  <c r="D100" i="1"/>
  <c r="D95" i="1" s="1"/>
  <c r="E92" i="1"/>
  <c r="D92" i="1"/>
  <c r="D86" i="1" l="1"/>
  <c r="E86" i="1"/>
  <c r="E77" i="1"/>
  <c r="D77" i="1"/>
  <c r="E53" i="1"/>
  <c r="D53" i="1"/>
  <c r="E51" i="1" l="1"/>
  <c r="D51" i="1"/>
  <c r="D28" i="8" l="1"/>
  <c r="E28" i="8"/>
  <c r="F28" i="8"/>
  <c r="G28" i="8"/>
  <c r="H28" i="8"/>
  <c r="I28" i="8"/>
  <c r="J28" i="8"/>
  <c r="K28" i="8"/>
  <c r="L28" i="8"/>
  <c r="M28" i="8"/>
  <c r="N28" i="8"/>
  <c r="O28" i="8"/>
  <c r="P28" i="8"/>
  <c r="Q28" i="8"/>
  <c r="R28" i="8"/>
  <c r="U28" i="8"/>
  <c r="V28" i="8"/>
  <c r="X28" i="8"/>
  <c r="F25" i="3" l="1"/>
  <c r="L15" i="3"/>
  <c r="H25" i="3" l="1"/>
  <c r="H30" i="3"/>
  <c r="F30" i="3"/>
  <c r="L14" i="3" l="1"/>
  <c r="L16" i="3"/>
  <c r="L17" i="3"/>
  <c r="L18" i="3"/>
  <c r="L19" i="3"/>
  <c r="L12" i="3"/>
  <c r="F22" i="3"/>
  <c r="F23" i="3"/>
  <c r="F24" i="3"/>
  <c r="F26" i="3"/>
  <c r="F27" i="3"/>
  <c r="F28" i="3"/>
  <c r="F29" i="3"/>
  <c r="F31" i="3"/>
  <c r="F33" i="3"/>
  <c r="F34" i="3"/>
  <c r="F35" i="3"/>
  <c r="F21" i="3"/>
  <c r="H22" i="3"/>
  <c r="H21" i="3"/>
  <c r="H14" i="3"/>
  <c r="H15" i="3"/>
  <c r="H16" i="3"/>
  <c r="H17" i="3"/>
  <c r="H18" i="3"/>
  <c r="H19" i="3"/>
  <c r="H23" i="3"/>
  <c r="H24" i="3"/>
  <c r="H26" i="3"/>
  <c r="H27" i="3"/>
  <c r="H28" i="3"/>
  <c r="H29" i="3"/>
  <c r="H31" i="3"/>
  <c r="H33" i="3"/>
  <c r="H34" i="3"/>
  <c r="H35" i="3"/>
  <c r="H12" i="3"/>
  <c r="N12" i="3"/>
  <c r="N14" i="3"/>
  <c r="N15" i="3"/>
  <c r="N16" i="3"/>
  <c r="N17" i="3"/>
  <c r="N18" i="3"/>
  <c r="N19" i="3"/>
  <c r="N34" i="3"/>
  <c r="N35" i="3" l="1"/>
  <c r="H36" i="3" l="1"/>
  <c r="N36" i="3"/>
  <c r="E21" i="1" l="1"/>
  <c r="E20" i="1" s="1"/>
  <c r="D21" i="1"/>
  <c r="D20" i="1" s="1"/>
  <c r="L34" i="3" l="1"/>
  <c r="L35" i="3"/>
  <c r="K36" i="3"/>
  <c r="E36" i="3"/>
  <c r="F14" i="3"/>
  <c r="F15" i="3"/>
  <c r="F16" i="3"/>
  <c r="F17" i="3"/>
  <c r="F18" i="3"/>
  <c r="F19" i="3"/>
  <c r="F12" i="3"/>
  <c r="F36" i="3" l="1"/>
  <c r="D36" i="3"/>
  <c r="G36" i="3"/>
  <c r="I36" i="3"/>
  <c r="J36" i="3"/>
  <c r="M36" i="3"/>
  <c r="C36" i="3"/>
  <c r="L36" i="3" l="1"/>
  <c r="D14" i="5" l="1"/>
  <c r="D13" i="5" s="1"/>
  <c r="D315" i="5" l="1"/>
  <c r="E106" i="1"/>
  <c r="E105" i="1" s="1"/>
  <c r="D106" i="1"/>
  <c r="D105" i="1" s="1"/>
  <c r="E10" i="1" l="1"/>
  <c r="E12" i="1"/>
  <c r="E16" i="1"/>
  <c r="E76" i="1"/>
  <c r="E75" i="1" s="1"/>
  <c r="E111" i="1"/>
  <c r="E110" i="1" s="1"/>
  <c r="E85" i="1" l="1"/>
  <c r="E19" i="1"/>
  <c r="E18" i="1" s="1"/>
  <c r="E9" i="1"/>
  <c r="D111" i="1"/>
  <c r="D110" i="1" s="1"/>
  <c r="C14" i="5"/>
  <c r="C13" i="5" s="1"/>
  <c r="D76" i="1"/>
  <c r="D75" i="1" s="1"/>
  <c r="D16" i="1"/>
  <c r="D12" i="1"/>
  <c r="D10" i="1"/>
  <c r="E109" i="1" l="1"/>
  <c r="E117" i="1" s="1"/>
  <c r="D85" i="1"/>
  <c r="C315" i="5"/>
  <c r="D19" i="1"/>
  <c r="D18" i="1" s="1"/>
  <c r="D9" i="1"/>
  <c r="D109" i="1" l="1"/>
  <c r="D117" i="1" s="1"/>
</calcChain>
</file>

<file path=xl/sharedStrings.xml><?xml version="1.0" encoding="utf-8"?>
<sst xmlns="http://schemas.openxmlformats.org/spreadsheetml/2006/main" count="971" uniqueCount="664">
  <si>
    <t>Klasifikacijos kodas</t>
  </si>
  <si>
    <t>Pavadinimas</t>
  </si>
  <si>
    <t>Eil. nr.</t>
  </si>
  <si>
    <t>1.1.</t>
  </si>
  <si>
    <t>1.1.1.</t>
  </si>
  <si>
    <t>1.1.1.1.1.</t>
  </si>
  <si>
    <t>1.1.3.</t>
  </si>
  <si>
    <t>1.1.3.1.</t>
  </si>
  <si>
    <t>Žemės mokestis</t>
  </si>
  <si>
    <t>1.1.3.2.</t>
  </si>
  <si>
    <t xml:space="preserve">Paveldimo turto mokestis </t>
  </si>
  <si>
    <t>1.1.3.3.</t>
  </si>
  <si>
    <t>Nekilnojamojo turto mokestis</t>
  </si>
  <si>
    <t>1.1.4.</t>
  </si>
  <si>
    <t>1.1.4.7.1.1.</t>
  </si>
  <si>
    <t>Mokesčiai už aplinkos teršimą</t>
  </si>
  <si>
    <t>1.3.</t>
  </si>
  <si>
    <t>1.3.4.</t>
  </si>
  <si>
    <t>1.3.4.1.</t>
  </si>
  <si>
    <t>1.3.4.1.1.1.</t>
  </si>
  <si>
    <t>dalyvauti rengiant ir vykdant mobilizaciją</t>
  </si>
  <si>
    <t>socialinėms išmokoms ir kompensacijoms skaičiuoti ir mokėti</t>
  </si>
  <si>
    <t>socialinei paramai mokiniams</t>
  </si>
  <si>
    <t xml:space="preserve">socialinėms paslaugoms </t>
  </si>
  <si>
    <t>jaunimo teisių apsaugai</t>
  </si>
  <si>
    <t>civilinės būklės aktams registruoti</t>
  </si>
  <si>
    <t>valstybės garantuojamai pirminei teisinei pagalbai teikti</t>
  </si>
  <si>
    <t>gyventojų registrui tvarkyti ir duomenims valstybės registrams teikti</t>
  </si>
  <si>
    <t>civilinei saugai</t>
  </si>
  <si>
    <t>priešgaisrinei saugai</t>
  </si>
  <si>
    <t>gyvenamosios  vietos deklaravimo duomenų ir gyvenamosios vietos neturinčių asmenų apskaitos duomenims tvarkyti</t>
  </si>
  <si>
    <t>žemės ūkio funkcijoms atlikti</t>
  </si>
  <si>
    <t>melioracijai</t>
  </si>
  <si>
    <t>savivaldybėms priskirtiems archyviniams dokumentams tvarkyti</t>
  </si>
  <si>
    <t>duomenims suteiktos valstybės pagalbos registrui teikti</t>
  </si>
  <si>
    <t xml:space="preserve">valstybinės kalbos vartojimo ir taisyklingumo kontrolei pagal teisės aktus savivaldybėms perduotoms įstaigoms išlaikyti </t>
  </si>
  <si>
    <t>Mokinio krepšeliui finansuoti</t>
  </si>
  <si>
    <t>1.3.4.2.</t>
  </si>
  <si>
    <t>1.3.4.2.1.1.</t>
  </si>
  <si>
    <t>1.4.</t>
  </si>
  <si>
    <t>1.4.1.</t>
  </si>
  <si>
    <t>1.4.1.1.</t>
  </si>
  <si>
    <t>Palūkanos</t>
  </si>
  <si>
    <t>1.4.1.4.</t>
  </si>
  <si>
    <t>1.4.1.4.1.</t>
  </si>
  <si>
    <t>Mokestis už medžiojamųjų gyvūnų išteklius</t>
  </si>
  <si>
    <t>Kiti mokesčiai už valstybinius gamtos išteklius</t>
  </si>
  <si>
    <t>1.4.2.</t>
  </si>
  <si>
    <t>1.4.2.1.2.1.</t>
  </si>
  <si>
    <t>1.4.3.</t>
  </si>
  <si>
    <t>Kitos neišvardytos pajamos</t>
  </si>
  <si>
    <t>4.1.</t>
  </si>
  <si>
    <t>4.1.1.</t>
  </si>
  <si>
    <t>4.1.1.1.</t>
  </si>
  <si>
    <t>Įplaukos iš finansinio turto ir įsipareigojimų</t>
  </si>
  <si>
    <t>4.3.</t>
  </si>
  <si>
    <t>Finansinių įsipareigojimų prisiėmimo (skolinimosi) pajamos</t>
  </si>
  <si>
    <t>4.3.1.4.1.</t>
  </si>
  <si>
    <t>Paskolos (gautos)</t>
  </si>
  <si>
    <t>4.3.1.4.1.2.</t>
  </si>
  <si>
    <t>Ilgalaikės</t>
  </si>
  <si>
    <t>Iš viso</t>
  </si>
  <si>
    <t>_________________</t>
  </si>
  <si>
    <t>Asignavimų valdytojo pavadinimas</t>
  </si>
  <si>
    <t>Aleksandrijos seniūnija</t>
  </si>
  <si>
    <t>Barstyčių seniūnija</t>
  </si>
  <si>
    <t>Ylakių seniūnija</t>
  </si>
  <si>
    <t>Lenkimų seniūnija</t>
  </si>
  <si>
    <t>Mosėdžio seniūnija</t>
  </si>
  <si>
    <t>Notėnų seniūnija</t>
  </si>
  <si>
    <t>Skuodo seniūnija</t>
  </si>
  <si>
    <t>Skuodo miesto seniūnija</t>
  </si>
  <si>
    <t>Šačių seniūnija</t>
  </si>
  <si>
    <t>Savivaldybės administracija</t>
  </si>
  <si>
    <t>Skuodo Bartuvos progimnazija</t>
  </si>
  <si>
    <t>Skuodo Pranciškaus Žadeikio gimnazija</t>
  </si>
  <si>
    <t>Skuodo meno mokykla</t>
  </si>
  <si>
    <t>Skuodo rajono savivaldybės kūno kultūros ir sporto centras</t>
  </si>
  <si>
    <t>Skuodo muziejus</t>
  </si>
  <si>
    <t>Skuodo socialinių paslaugų šeimai centras</t>
  </si>
  <si>
    <t>PATVIRTINTA</t>
  </si>
  <si>
    <t>Skuodo rajono savivaldybės tarybos</t>
  </si>
  <si>
    <t>Eil. Nr.</t>
  </si>
  <si>
    <t xml:space="preserve"> Asignavimų valdytojo ir programos pavadinimas</t>
  </si>
  <si>
    <t>1.</t>
  </si>
  <si>
    <t xml:space="preserve">Savivaldybės kontrolės ir audito tarnyba </t>
  </si>
  <si>
    <t>Savivaldybės valdymo ir pagrindinių funkcijų vykdymo programa Nr. 4</t>
  </si>
  <si>
    <t>2.</t>
  </si>
  <si>
    <t>2.1.</t>
  </si>
  <si>
    <t>Ugdymo kokybės ir mokymosi aplinkos užtikrinimo programa Nr. 1</t>
  </si>
  <si>
    <t>2.1.1.</t>
  </si>
  <si>
    <t>2.1.2.</t>
  </si>
  <si>
    <t>2.2.</t>
  </si>
  <si>
    <t>Socialinės paramos ir sveikatos apsaugos paslaugų kokybės ir prieinamumo gerinimo programa Nr. 2</t>
  </si>
  <si>
    <t>2.2.5.</t>
  </si>
  <si>
    <t>2.2.6.</t>
  </si>
  <si>
    <t>2.2.7.</t>
  </si>
  <si>
    <t>Būsto šildymo išlaidų, karšto, šalto vandens ir nuotekų išlaidų kompensavimas</t>
  </si>
  <si>
    <t>2.2.8.</t>
  </si>
  <si>
    <t>Laidojimo pašalpos mokėjimas</t>
  </si>
  <si>
    <t>2.2.9.</t>
  </si>
  <si>
    <t>Socialinė parama mokinio reikmenims įsigyti</t>
  </si>
  <si>
    <t>2.2.10.</t>
  </si>
  <si>
    <t>Įsigytų maisto produktų išlaidų apmokėjimas</t>
  </si>
  <si>
    <t>2.2.11.</t>
  </si>
  <si>
    <t>Būsto ir aplinkos pritaikymo neįgaliesiems kompensavimas</t>
  </si>
  <si>
    <t>2.2.12.</t>
  </si>
  <si>
    <t>Socialinių globos paslaugų iš globos įstaigų pirkimas</t>
  </si>
  <si>
    <t>2.2.14.</t>
  </si>
  <si>
    <t>Asmenų su sunkia negalia socialinės globos organizavimas</t>
  </si>
  <si>
    <t>2.2.16.</t>
  </si>
  <si>
    <t>2.2.18.</t>
  </si>
  <si>
    <t>Dotacija UAB „Skuodo vandenys“ higienos ir sveikatingumo centro veiklos nuostoliams padengti</t>
  </si>
  <si>
    <t>2.2.20.</t>
  </si>
  <si>
    <t xml:space="preserve">Mirusių asmenų pervežimas medicininės patologinės anatomijos tyrimams atlikti </t>
  </si>
  <si>
    <t>2.2.21.</t>
  </si>
  <si>
    <t>Visuomenės sveikatos priežiūros funkcijų vykdymas</t>
  </si>
  <si>
    <t>2.3.</t>
  </si>
  <si>
    <t>Kultūros ir turizmo, sporto, jaunimo ir bendruomenių veiklos aktyvinimo programa Nr. 3</t>
  </si>
  <si>
    <t>2.3.1.</t>
  </si>
  <si>
    <t>Kultūros centrų veiklos organizavimas</t>
  </si>
  <si>
    <t>2.3.2.</t>
  </si>
  <si>
    <t>2.3.6.</t>
  </si>
  <si>
    <t>Kultūros paveldo objektų tvarkymas</t>
  </si>
  <si>
    <t>2.3.8.</t>
  </si>
  <si>
    <t>2.4.</t>
  </si>
  <si>
    <t>2.4.1.</t>
  </si>
  <si>
    <t>Savivaldybės administracijos veiklos užtikrinimas</t>
  </si>
  <si>
    <t>2.4.2.</t>
  </si>
  <si>
    <t>Savivaldybės tarybos veiklos užtikrinimas</t>
  </si>
  <si>
    <t>2.4.3.</t>
  </si>
  <si>
    <t>Mero fondas</t>
  </si>
  <si>
    <t>Civilinės būklės aktų registravimas</t>
  </si>
  <si>
    <t>2.4.6.</t>
  </si>
  <si>
    <t>Dalyvavimas asociacijų veiklose</t>
  </si>
  <si>
    <t>2.4.8.</t>
  </si>
  <si>
    <t>Valstybinių (valstybės perduotų savivaldybėms) funkcijų vykdymas</t>
  </si>
  <si>
    <t>2.4.9.</t>
  </si>
  <si>
    <t>Žemės sklypų formavimas ir kadastriniai matavimai</t>
  </si>
  <si>
    <t xml:space="preserve">Turto inventorizacija </t>
  </si>
  <si>
    <t>ES struktūrinių fondų ir kitų finansavimo šaltinių projektų vykdymas</t>
  </si>
  <si>
    <t>2.5.</t>
  </si>
  <si>
    <t>Tvarios aplinkos apsaugos, verslo ir žemės ūkio plėtros programa Nr. 5</t>
  </si>
  <si>
    <t>2.5.1.</t>
  </si>
  <si>
    <t>Žemės ūkio technikos registravimas</t>
  </si>
  <si>
    <t>2.5.4.</t>
  </si>
  <si>
    <t>Melioracijos darbų finansavimas</t>
  </si>
  <si>
    <t>2.5.5.</t>
  </si>
  <si>
    <t>Komunalinių atliekų surinkimo iš atliekų turėtojų ir atliekų tvarkymo veiklos užtikrinimas</t>
  </si>
  <si>
    <t>2.6.</t>
  </si>
  <si>
    <t>Infrastruktūros ir investicijų plėtros programa Nr. 6</t>
  </si>
  <si>
    <t>Lengvatinio keleivių vežimo kompensavimas</t>
  </si>
  <si>
    <t>2.6.2.</t>
  </si>
  <si>
    <t>Nuostolių, susidariusių dėl būtinų keleivinio transporto paslaugų teikimo visuomenei, kompensavimas</t>
  </si>
  <si>
    <t>2.6.3.</t>
  </si>
  <si>
    <t>3.</t>
  </si>
  <si>
    <t>3.1.</t>
  </si>
  <si>
    <t>3.1.1.</t>
  </si>
  <si>
    <t>Darbo rinkos politikos rengimas ir įgyvendinimas</t>
  </si>
  <si>
    <t>Paskolos, palūkanų, kitų skolinių ir neskolinių įsipareigojimų vykdymas</t>
  </si>
  <si>
    <t>Savivaldybės aplinkos apsaugos rėmimo specialiosios programos įgyvendinimas</t>
  </si>
  <si>
    <t>4.</t>
  </si>
  <si>
    <t>Seniūnijų patalpose esančių bibliotekų išlaikymas</t>
  </si>
  <si>
    <t>4.2.</t>
  </si>
  <si>
    <t>4.2.1.</t>
  </si>
  <si>
    <t>Seniūnijų veiklos užtikrinimas</t>
  </si>
  <si>
    <t>4.3.1.</t>
  </si>
  <si>
    <t>Gatvių apšvietimo užtikrinimas seniūnijose</t>
  </si>
  <si>
    <t>Komunalinio ūkio plėtra seniūnijose</t>
  </si>
  <si>
    <t>5.</t>
  </si>
  <si>
    <t>5.2.</t>
  </si>
  <si>
    <t>5.2.1.</t>
  </si>
  <si>
    <t>5.3.</t>
  </si>
  <si>
    <t>5.3.1.</t>
  </si>
  <si>
    <t>6.</t>
  </si>
  <si>
    <t>6.1.</t>
  </si>
  <si>
    <t>6.1.1.</t>
  </si>
  <si>
    <t>6.2.</t>
  </si>
  <si>
    <t>6.2.1.</t>
  </si>
  <si>
    <t>6.3.</t>
  </si>
  <si>
    <t>6.3.1.</t>
  </si>
  <si>
    <t>7.</t>
  </si>
  <si>
    <t>7.2.</t>
  </si>
  <si>
    <t>7.2.1.</t>
  </si>
  <si>
    <t>7.3.</t>
  </si>
  <si>
    <t>7.3.1.</t>
  </si>
  <si>
    <t>8.</t>
  </si>
  <si>
    <t>8.1.</t>
  </si>
  <si>
    <t>8.1.1.</t>
  </si>
  <si>
    <t>8.2.</t>
  </si>
  <si>
    <t>8.2.1.</t>
  </si>
  <si>
    <t>8.3.</t>
  </si>
  <si>
    <t>8.3.1.</t>
  </si>
  <si>
    <t>9.</t>
  </si>
  <si>
    <t>9.1.</t>
  </si>
  <si>
    <t>9.1.1.</t>
  </si>
  <si>
    <t>9.2.</t>
  </si>
  <si>
    <t>9.2.1.</t>
  </si>
  <si>
    <t>9.3.</t>
  </si>
  <si>
    <t>9.3.1.</t>
  </si>
  <si>
    <t>10.</t>
  </si>
  <si>
    <t>10.1.</t>
  </si>
  <si>
    <t>10.1.1.</t>
  </si>
  <si>
    <t>10.2.</t>
  </si>
  <si>
    <t>10.3.</t>
  </si>
  <si>
    <t>10.3.1.</t>
  </si>
  <si>
    <t>11.</t>
  </si>
  <si>
    <t>11.1.</t>
  </si>
  <si>
    <t>11.2.</t>
  </si>
  <si>
    <t>11.2.1.</t>
  </si>
  <si>
    <t>11.3.</t>
  </si>
  <si>
    <t>11.3.1.</t>
  </si>
  <si>
    <t>12.</t>
  </si>
  <si>
    <t>12.2.</t>
  </si>
  <si>
    <t>12.2.1.</t>
  </si>
  <si>
    <t>12.3.</t>
  </si>
  <si>
    <t>12.3.1.</t>
  </si>
  <si>
    <t>13.</t>
  </si>
  <si>
    <t>Skuodo rajono viešosios bibliotekos veiklos organizavimo užtikrinimas</t>
  </si>
  <si>
    <t>14.</t>
  </si>
  <si>
    <t>14.1.</t>
  </si>
  <si>
    <t>14.1.1.</t>
  </si>
  <si>
    <t>Skuodo muziejaus veiklos organizavimo užtikrinimas</t>
  </si>
  <si>
    <t>15.</t>
  </si>
  <si>
    <t>Skuodo rajono savivaldybės kūno kultūros ir sporto centro veiklos organizavimo užtikrinimas</t>
  </si>
  <si>
    <t>16.</t>
  </si>
  <si>
    <t>17.</t>
  </si>
  <si>
    <t>17.1.</t>
  </si>
  <si>
    <t>17.1.1.</t>
  </si>
  <si>
    <t>18.</t>
  </si>
  <si>
    <t>18.1.</t>
  </si>
  <si>
    <t>18.1.1.</t>
  </si>
  <si>
    <t>19.</t>
  </si>
  <si>
    <t>19.1.</t>
  </si>
  <si>
    <t>19.1.1.</t>
  </si>
  <si>
    <t>20.</t>
  </si>
  <si>
    <t>21.</t>
  </si>
  <si>
    <t>21.1.</t>
  </si>
  <si>
    <t>21.1.1.</t>
  </si>
  <si>
    <t>22.</t>
  </si>
  <si>
    <t>23.</t>
  </si>
  <si>
    <t>24.</t>
  </si>
  <si>
    <t>24.1.</t>
  </si>
  <si>
    <t>24.1.1.</t>
  </si>
  <si>
    <t>25.</t>
  </si>
  <si>
    <t>25.1.</t>
  </si>
  <si>
    <t>25.1.1.</t>
  </si>
  <si>
    <t>26.</t>
  </si>
  <si>
    <t>26.1.</t>
  </si>
  <si>
    <t>26.1.1.</t>
  </si>
  <si>
    <t>27.</t>
  </si>
  <si>
    <t>27.1.</t>
  </si>
  <si>
    <t>27.1.1.</t>
  </si>
  <si>
    <t>28.</t>
  </si>
  <si>
    <t>28.1.</t>
  </si>
  <si>
    <t>28.1.1.</t>
  </si>
  <si>
    <t>29.</t>
  </si>
  <si>
    <t>29.1.</t>
  </si>
  <si>
    <t>29.1.1.</t>
  </si>
  <si>
    <t>Skuodo meno mokyklos veiklos organizavimo užtikrinimas</t>
  </si>
  <si>
    <t>Pedagoginės psichologinės tarnybos veiklos organizavimo užtikrinimas</t>
  </si>
  <si>
    <t>Skuodo socialinės paramos šeimai centro veiklos organizavimo užtikrinimas</t>
  </si>
  <si>
    <t>______________________</t>
  </si>
  <si>
    <t>Turizmo programos įgyvendinimas</t>
  </si>
  <si>
    <t>___________________</t>
  </si>
  <si>
    <t>Kontrolės ir audito tarnybos veiklos užtikrinimas</t>
  </si>
  <si>
    <t>Duomenims suteiktos valstybės pagalbos registrui teikti</t>
  </si>
  <si>
    <t>Dalyvauti rengiant ir vykdant mobilizaciją</t>
  </si>
  <si>
    <t xml:space="preserve">Valstybinės kalbos vartojimo ir taisyklingumo kontrolei pagal teisės aktus savivaldybėms perduotoms įstaigoms išlaikyti </t>
  </si>
  <si>
    <t>Socialinėms išmokoms ir kompensacijoms skaičiuoti ir mokėti</t>
  </si>
  <si>
    <t>Socialinei paramai mokiniams</t>
  </si>
  <si>
    <t xml:space="preserve">Socialinėms paslaugoms </t>
  </si>
  <si>
    <t>Jaunimo teisių apsaugai</t>
  </si>
  <si>
    <t>Civilinės būklės aktams registruoti</t>
  </si>
  <si>
    <t>Valstybės garantuojamai pirminei teisinei pagalbai teikti</t>
  </si>
  <si>
    <t>Gyventojų registrui tvarkyti ir duomenims valstybės registrams teikti</t>
  </si>
  <si>
    <t>Civilinei saugai</t>
  </si>
  <si>
    <t>Priešgaisrinei saugai</t>
  </si>
  <si>
    <t>Gyvenamosios  vietos deklaravimo duomenų ir gyvenamosios vietos neturinčių asmenų apskaitos duomenims tvarkyti</t>
  </si>
  <si>
    <t>Žemės ūkio funkcijoms atlikti</t>
  </si>
  <si>
    <t>Melioracijai</t>
  </si>
  <si>
    <t>Savivaldybėms priskirtiems archyviniams dokumentams tvarkyti</t>
  </si>
  <si>
    <t>4.1.1.5.</t>
  </si>
  <si>
    <t>Kito ilgalaikio materialiojo turto realizavimo pajamos</t>
  </si>
  <si>
    <t>4.4.</t>
  </si>
  <si>
    <t>6.4.</t>
  </si>
  <si>
    <t>6.4.1.</t>
  </si>
  <si>
    <t>7.4.</t>
  </si>
  <si>
    <t>7.4.1.</t>
  </si>
  <si>
    <t>8.4.</t>
  </si>
  <si>
    <t>8.4.1.</t>
  </si>
  <si>
    <t>9.4.</t>
  </si>
  <si>
    <t>9.4.1.</t>
  </si>
  <si>
    <t>11.4.</t>
  </si>
  <si>
    <t>11.4.1.</t>
  </si>
  <si>
    <t>11.5.</t>
  </si>
  <si>
    <t>11.5.1.</t>
  </si>
  <si>
    <t>11.5.2.</t>
  </si>
  <si>
    <t>12.4.1.</t>
  </si>
  <si>
    <t>2.6.5.</t>
  </si>
  <si>
    <t>Kelių priežiūros ir plėtros programos įgyvendinimas</t>
  </si>
  <si>
    <t>Patikslintas planas</t>
  </si>
  <si>
    <t>Plano įvykdymas</t>
  </si>
  <si>
    <t>Asignavimai</t>
  </si>
  <si>
    <t>Skuodo miesto ir rajono šventinių renginių organizavimas</t>
  </si>
  <si>
    <t>Skuodo rajono kultūros centras</t>
  </si>
  <si>
    <t>1.3.4.1.1.4.</t>
  </si>
  <si>
    <t xml:space="preserve">Ilgalaikio materialiojo turto realizavimo pajamos </t>
  </si>
  <si>
    <t>2.2.3.</t>
  </si>
  <si>
    <t>Skirtumas (9-10-11)</t>
  </si>
  <si>
    <t>Patikslintas ataskaitinio laikotarpio planas</t>
  </si>
  <si>
    <t xml:space="preserve">Įvykdyta
</t>
  </si>
  <si>
    <t>Palūkanos už paskolas</t>
  </si>
  <si>
    <t>1.4.1.1.1.</t>
  </si>
  <si>
    <t>Kita tikslinė dotacija</t>
  </si>
  <si>
    <t>Barstyčių pagrindinė mokykla</t>
  </si>
  <si>
    <t>Ugdymo proceso organizavimas ir vykdymas pagrindinėse mokyklose ir progimnazijose</t>
  </si>
  <si>
    <t>Ugdymo proceso organizavimas ir vykdymas gimnazijose, vidurinio ugdymo mokyklose</t>
  </si>
  <si>
    <t>Skuodo atviras jaunimo centras</t>
  </si>
  <si>
    <t>Skuodo atviro jaunimo centro veiklos organizavimo užtikrinimas</t>
  </si>
  <si>
    <t>2.6.6.</t>
  </si>
  <si>
    <t>4.4.1.</t>
  </si>
  <si>
    <t>6.5.</t>
  </si>
  <si>
    <t>6.5.1.</t>
  </si>
  <si>
    <t>6.5.2.</t>
  </si>
  <si>
    <t>8.5.</t>
  </si>
  <si>
    <t>8.5.1.</t>
  </si>
  <si>
    <t>8.5.2.</t>
  </si>
  <si>
    <t>12.4.</t>
  </si>
  <si>
    <t>20.1.</t>
  </si>
  <si>
    <t>20.1.1.</t>
  </si>
  <si>
    <t>Patikslintas planas, tūkst. Eur</t>
  </si>
  <si>
    <t>Asignavimai, tūkst. Eur</t>
  </si>
  <si>
    <t>(tūkst. Eur)</t>
  </si>
  <si>
    <t>1.4.2.1.1.1.</t>
  </si>
  <si>
    <t>Metų pradžios lėšų likutis</t>
  </si>
  <si>
    <t>iš jo: praėjusių metų nepanaudota pajamų dalis, kuri viršija praėjusių metų panaudotus asignavimus</t>
  </si>
  <si>
    <t>Medicinos paslaugų prieinamumo didinimas</t>
  </si>
  <si>
    <t>2.2.2.</t>
  </si>
  <si>
    <t>2.2.4.</t>
  </si>
  <si>
    <t>2.2.22.</t>
  </si>
  <si>
    <t>Rajono įvaizdžio kūrimas ir palaikymas</t>
  </si>
  <si>
    <t>Religinių bendruomenių iniciatyvų dalinis finansavimas</t>
  </si>
  <si>
    <t>2.5.7.</t>
  </si>
  <si>
    <t>Biudžetinių įstaigų elektros ūkio techninės priežiūros vykdymas</t>
  </si>
  <si>
    <t>2.6.9.</t>
  </si>
  <si>
    <t>Skuodo rajono savivaldybės R. Granausko viešoji biblioteka</t>
  </si>
  <si>
    <t>Skuodo rajono savivaldybės priešgaisrinė tarnyba</t>
  </si>
  <si>
    <t>Skuodo rajono savivaldybės priešgaisrinės tarnybos veiklos užtikrinimas</t>
  </si>
  <si>
    <t>Neformaliojo vaikų švietimo programų įgyvendinimas</t>
  </si>
  <si>
    <t>Neveiksnių asmenų būklei peržiūrėti</t>
  </si>
  <si>
    <t>Neformaliojo suaugusiųjų švietimo programų įgyvendinimas</t>
  </si>
  <si>
    <t>Švietimo renginių organizavimas ir rėmimas</t>
  </si>
  <si>
    <t>Gabių vaikų ir mokinių ugdymas, skatinimas ir rėmimas</t>
  </si>
  <si>
    <t>2.1.6.</t>
  </si>
  <si>
    <t>Socialinių išmokų ir kompensacijų skyrimas ir mokėjimas</t>
  </si>
  <si>
    <t>Paslaugų šeimai kompleksinis organizavimas ir teikimas</t>
  </si>
  <si>
    <t>Tėvų globos netekusių vaikų laikinosios globos (rūpybos) šeimoje ir globėjų veiklos organizavimas</t>
  </si>
  <si>
    <t>Neveiksnių asmenų būklės peržiūrėjimo komisijos darbo organizavimas</t>
  </si>
  <si>
    <t>2.4.5.</t>
  </si>
  <si>
    <t>2.3.7.</t>
  </si>
  <si>
    <t>2.2.17.</t>
  </si>
  <si>
    <t>2.2.24.</t>
  </si>
  <si>
    <t>2.2.25.</t>
  </si>
  <si>
    <t>Verslumo iniciatyvų skatinimas</t>
  </si>
  <si>
    <t>Ūkininkų iniciatyvų skatinimas</t>
  </si>
  <si>
    <t>Vandens telkinių valymas ir priežiūra</t>
  </si>
  <si>
    <t>Aplinkos taršos mažinimo priemonių įgyvendinimas</t>
  </si>
  <si>
    <t>2.5.2.</t>
  </si>
  <si>
    <t>2.5.6.</t>
  </si>
  <si>
    <t>2.5.8.</t>
  </si>
  <si>
    <t>2.5.10.</t>
  </si>
  <si>
    <t>2.5.11.</t>
  </si>
  <si>
    <t>13.1.</t>
  </si>
  <si>
    <t>13.1.1.</t>
  </si>
  <si>
    <t>15.1.</t>
  </si>
  <si>
    <t>15.1.1.</t>
  </si>
  <si>
    <t>16.1.</t>
  </si>
  <si>
    <t>16.1.1.</t>
  </si>
  <si>
    <t>Skuodo vaikų lopšelis-darželis</t>
  </si>
  <si>
    <t>10.2.1.</t>
  </si>
  <si>
    <t xml:space="preserve">Gyventojų pajamų mokestis  </t>
  </si>
  <si>
    <t>Erdvinių duomenų rinkinio tvarkymas</t>
  </si>
  <si>
    <t>Dotacija savivaldybėms iš Europos Sąjungos, kitos tarptautinės finansinės paramos ir bendrojo finansavimo lėšų einamiesiems tikslams, iš jų:</t>
  </si>
  <si>
    <t>1.3.4.1.1.5.</t>
  </si>
  <si>
    <t>Kitos dotacijos einamiesiems tikslams, iš jų:</t>
  </si>
  <si>
    <t>Savivaldybių mokykloms (klasėms arba grupėms), skirtoms šalies (regiono) mokiniams, turintiems specialiųjų ugdymosi poreikių, išlaikyti</t>
  </si>
  <si>
    <t>1.3.4.2.1.1.C.</t>
  </si>
  <si>
    <t>Ilgalaikiam materialiajam ir nematerialajam turtui įsigyti – iš viso</t>
  </si>
  <si>
    <t>Nuomos mokestis už valstybinę žemę</t>
  </si>
  <si>
    <t xml:space="preserve">Nuomos mokestis už valstybinę žemę </t>
  </si>
  <si>
    <t>1.4.1.5.</t>
  </si>
  <si>
    <t>Mokesčiai už valstybinius gamtos išteklius</t>
  </si>
  <si>
    <t>1.4.1.5.1.1.</t>
  </si>
  <si>
    <t>1.4.1.5.1.2.</t>
  </si>
  <si>
    <t>Biudžetinių įstaigų pajamos už prekes ir paslaugas</t>
  </si>
  <si>
    <t>Pajamos už ilgalaikio ir trumpalaikio materialiojo turto nuomą</t>
  </si>
  <si>
    <t>1.4.2.1.4.1.</t>
  </si>
  <si>
    <t>Įmokos už išlaikymą švietimo, socialinės apsaugos ir kitose įstaigose</t>
  </si>
  <si>
    <t>1.4.2.1.6.</t>
  </si>
  <si>
    <t>Rinkliavos</t>
  </si>
  <si>
    <t>1.4.2.1.6.1.</t>
  </si>
  <si>
    <t>Valstybės rinkliava</t>
  </si>
  <si>
    <t>1.4.2.1.6.2.</t>
  </si>
  <si>
    <t>Vietinė rinkliava</t>
  </si>
  <si>
    <t>Pajamos iš baudų, konfiskuoto turto ir kitų netesybų</t>
  </si>
  <si>
    <t>1.4.4.</t>
  </si>
  <si>
    <t>Žemės realizavimo pajamos</t>
  </si>
  <si>
    <t>2.3.11.</t>
  </si>
  <si>
    <t>Vandentiekio ir nuotekų tinklų infrastruktūros tvarkymas</t>
  </si>
  <si>
    <t>Sporto veiklos seniūnijose organizavimas</t>
  </si>
  <si>
    <t>Ugdymo proceso  organizavimas ir vykdymas lopšeliuose- darželiuose</t>
  </si>
  <si>
    <t>Ugdymo proceso  organizavimas ir vykdymas lopšeliuose-darželiuose</t>
  </si>
  <si>
    <t>Skuodo rajono savivaldybės pedagoginė psichologinė tarnyba</t>
  </si>
  <si>
    <t>Skirtumas (3–4–5)</t>
  </si>
  <si>
    <t>Skirtumas (9–10–11)</t>
  </si>
  <si>
    <t>Skuodo rajono Ylakių vaikų lopšelis-darželis</t>
  </si>
  <si>
    <t>Skuodo rajono Mosėdžio vaikų lopšelis-darželis</t>
  </si>
  <si>
    <t>Skuodo rajono Ylakių gimnazija</t>
  </si>
  <si>
    <t>Skuodo rajono Mosėdžio gimnazija</t>
  </si>
  <si>
    <t>Jaunimo ir jaunų šeimų motyvavimo programa</t>
  </si>
  <si>
    <t>Šeimos stiprinimo programos priemonių įgyvendinimas</t>
  </si>
  <si>
    <t>Savivaldybės strateginio plėtros plano rengimas ir koregavimas, įskaitant e. programos įsigijimą</t>
  </si>
  <si>
    <t xml:space="preserve">Skuodo miesto ir rajono šventinių renginių organizavimas </t>
  </si>
  <si>
    <t>Kapinių tvarkymo ir priežiūros programa (veikiančių ir neveikiančių)</t>
  </si>
  <si>
    <t>Socialinių ir savivaldybės būstų fondų plėtros programų įgyvendinimas</t>
  </si>
  <si>
    <t>2.1.3.</t>
  </si>
  <si>
    <t>2.6.1.</t>
  </si>
  <si>
    <t>2.6.7.</t>
  </si>
  <si>
    <t>6.5.3.</t>
  </si>
  <si>
    <t>6.5.4.</t>
  </si>
  <si>
    <t>7.1.</t>
  </si>
  <si>
    <t>7.1.1.</t>
  </si>
  <si>
    <t>8.5.3.</t>
  </si>
  <si>
    <t>8.5.4.</t>
  </si>
  <si>
    <t>9.5.</t>
  </si>
  <si>
    <t>9.5.1.</t>
  </si>
  <si>
    <t>9.5.2.</t>
  </si>
  <si>
    <t>9.5.3.</t>
  </si>
  <si>
    <t>9.5.4.</t>
  </si>
  <si>
    <t>11.1.1.</t>
  </si>
  <si>
    <t>11.5.3.</t>
  </si>
  <si>
    <t>11.5.4.</t>
  </si>
  <si>
    <t>23.1.</t>
  </si>
  <si>
    <t>23.1.1.</t>
  </si>
  <si>
    <t>4.3.1.4.1.1.</t>
  </si>
  <si>
    <t>Trumpalaikės</t>
  </si>
  <si>
    <t>Motobolo kaip unikalios sporto veiklos populiarinimas ir palaikymas</t>
  </si>
  <si>
    <t>2.1.4.</t>
  </si>
  <si>
    <t>2.1.5.</t>
  </si>
  <si>
    <t>2.2.13.</t>
  </si>
  <si>
    <t>2.3.3.</t>
  </si>
  <si>
    <t>2.3.9.</t>
  </si>
  <si>
    <t>2.3.10.</t>
  </si>
  <si>
    <t>2.4.7.</t>
  </si>
  <si>
    <t>2.6.10.</t>
  </si>
  <si>
    <t>2.6.11.</t>
  </si>
  <si>
    <t>5.4.</t>
  </si>
  <si>
    <t>5.4.1.</t>
  </si>
  <si>
    <t>6.2.2.</t>
  </si>
  <si>
    <t>7.2.2.</t>
  </si>
  <si>
    <t>7.5.</t>
  </si>
  <si>
    <t>7.5.1.</t>
  </si>
  <si>
    <t>7.5.2.</t>
  </si>
  <si>
    <t>7.5.3.</t>
  </si>
  <si>
    <t>7.5.4.</t>
  </si>
  <si>
    <t>8.2.2.</t>
  </si>
  <si>
    <t>9.2.2.</t>
  </si>
  <si>
    <t>22.1.</t>
  </si>
  <si>
    <t>22.1.1.</t>
  </si>
  <si>
    <t>Skuodo amatų ir paslaugų mokyklos veiklos organizavimo užtikrinimas</t>
  </si>
  <si>
    <t>Skuodo rajono biudžetinių įstaigų buhalterinės apskaitos tvarkymo centras</t>
  </si>
  <si>
    <t>Skuodo rajono biudžetinių įstaigų buhalterinės apskaitos tvarkymo centro veiklos užtikrinimas</t>
  </si>
  <si>
    <t>savivaldybių patvirtintoms užimtumo didinimo programoms įgyvendinti</t>
  </si>
  <si>
    <t>Savivaldybių patvirtintoms užimtumo didinimo programoms įgyvendinti</t>
  </si>
  <si>
    <t>Koordinuotai teikiamų paslaugų vaikams nuo gimimo iki 18 metų (turintiems didelių ir labai didelių specialiųjų ugdymosi poreikių – iki 21 metų) ir vaiko atstovams pagal įstatymą koordinavimas</t>
  </si>
  <si>
    <t>Kelių priežiūros ir plėtros programos finansavimo lėšas savivaldybės valdomiems vietinės reikšmės keliams 2021 metais</t>
  </si>
  <si>
    <t>Lėšos akredituotai vaikų dienos socialinei priežiūrai organizuoti, teikti ir administruoti</t>
  </si>
  <si>
    <t>Lėšos neformaliajam vaikų švietimui, kurias savivaldybės perskirsto neformaliojo vaikų švietimo teikėjams, išskyrus atvejus, kai neformaliojo vaikų švietimo teikėja yra bendrojo ugdymo mokykla</t>
  </si>
  <si>
    <t>Lėšos bendruomeninei veiklai stiprinti</t>
  </si>
  <si>
    <t>Ugdymo, maitinimo ir pavėžėjimo lėšos socialinę riziką patiriančių vaikų ikimokykliniam ugdymui užtikrinti</t>
  </si>
  <si>
    <t>Inžinerinės infrastruktūros plėtros įmokos</t>
  </si>
  <si>
    <t xml:space="preserve">Dotacijos iš kitų valdžios sektoriaus subjektų einamiesiems tikslams </t>
  </si>
  <si>
    <t>Mokesčiai</t>
  </si>
  <si>
    <t xml:space="preserve">Pajamų ir pelno mokesčiai </t>
  </si>
  <si>
    <t xml:space="preserve">Turto mokesčiai </t>
  </si>
  <si>
    <t>Prekių ir paslaugų mokesčiai</t>
  </si>
  <si>
    <t xml:space="preserve">Dotacijos </t>
  </si>
  <si>
    <t xml:space="preserve">Dotacijos iš kitų valdžios sektoriaus subjektų </t>
  </si>
  <si>
    <t xml:space="preserve">Speciali tikslinė dotacija savivaldybėms einamiesiems tikslams </t>
  </si>
  <si>
    <t xml:space="preserve">Dotacijos iš kitų valdžios sektoriaus subjektų turtui įsigyti </t>
  </si>
  <si>
    <t>Speciali tikslinė dotacija savivaldybėms turtui įsigyti</t>
  </si>
  <si>
    <t xml:space="preserve">Kitos pajamos </t>
  </si>
  <si>
    <t xml:space="preserve">Turto pajamos </t>
  </si>
  <si>
    <t xml:space="preserve">Pajamos už prekes ir paslaugas </t>
  </si>
  <si>
    <t xml:space="preserve">Materialiojo ir nematerialiojo turto realizavimo pajamos </t>
  </si>
  <si>
    <t>Vaikų dienos centrų veiklos užtikrinimas</t>
  </si>
  <si>
    <t>Jaunimo savanoriškos veiklos skatinimas</t>
  </si>
  <si>
    <t>Dalyvavimas Klaipėdos regiono ir regiono plėtros tarybos veikloje</t>
  </si>
  <si>
    <t>Želdynų apsaugos, apskaitos ir tvarkymo priemonių įgyvendinimas</t>
  </si>
  <si>
    <t>Savivaldybės infrastruktūros plėtros įmokų panaudojimas</t>
  </si>
  <si>
    <t xml:space="preserve">Vaikų dienos centrų veiklos užtikrinimas </t>
  </si>
  <si>
    <t>Asmeninės pagalbos neįgaliems gyventojams teikimas</t>
  </si>
  <si>
    <t>Mokyklinių autobusų eksploatacijos užtikrinimas</t>
  </si>
  <si>
    <t>2.2.15.</t>
  </si>
  <si>
    <t>2.2.19.</t>
  </si>
  <si>
    <t>2.3.12.</t>
  </si>
  <si>
    <t>2.3.13.</t>
  </si>
  <si>
    <t>2.3.14.</t>
  </si>
  <si>
    <t>2.3.15.</t>
  </si>
  <si>
    <t>2.5.9.</t>
  </si>
  <si>
    <t>3.2.</t>
  </si>
  <si>
    <t>3.2.1.</t>
  </si>
  <si>
    <t>10.4.</t>
  </si>
  <si>
    <t>10.4.1.</t>
  </si>
  <si>
    <t>18.2.</t>
  </si>
  <si>
    <t>18.2.1.</t>
  </si>
  <si>
    <t>19.2.</t>
  </si>
  <si>
    <t>19.2.1.</t>
  </si>
  <si>
    <t>21.2.</t>
  </si>
  <si>
    <t>21.2.1.</t>
  </si>
  <si>
    <t>22.2.</t>
  </si>
  <si>
    <t>22.2.1.</t>
  </si>
  <si>
    <t>23.2.</t>
  </si>
  <si>
    <t>23.2.1.</t>
  </si>
  <si>
    <t>24.2.</t>
  </si>
  <si>
    <t>24.2.1.</t>
  </si>
  <si>
    <t>Valstybinėms (valstybės perduotoms savivaldybėms) funkcijoms atlikti, iš viso, iš jų:</t>
  </si>
  <si>
    <t>plėtoti visuomenės psichikos sveikatos paslaugų prieinamumą bei ankstyvojo savižudybių atpažinimo ir kompleksinės pagalbos teikimo sistemą</t>
  </si>
  <si>
    <t>neveiksnių asmenų būklei peržiūrėti</t>
  </si>
  <si>
    <t>koordinuotai teikiamų paslaugų vaikams nuo gimimo iki 18 metų (turintiems didelių ir labai didelių specialiųjų ugdymosi poreikių – iki 21 metų) ir vaiko atstovams pagal įstatymą koordinavimas</t>
  </si>
  <si>
    <t>Plėtoti sveiką gyvenseną bei stiprinti sveikos gyvensenos įgūdžius ugdymo įstaigose ir bendruomenėse, vykdyti visuomenės sveikatos stebėseną savivaldybėse</t>
  </si>
  <si>
    <t>Gerovės konsultantų modelio diegimas Skuodo rajono savivaldybėje</t>
  </si>
  <si>
    <t>Lėšos asmeninei pagalbai teikti ir administruoti</t>
  </si>
  <si>
    <t>Lėšos išmokai už komunalines paslaugas neįgaliesiems, auginantiems vaikus, mokėti</t>
  </si>
  <si>
    <t>Lėšos būstams pritaikyti neįgaliesiems</t>
  </si>
  <si>
    <t>Lėšos, skirtos socialinių paslaugų šakos kolektyvinėje sutartyje nustatytiems įsipareigojimams įgyvendinti</t>
  </si>
  <si>
    <t>Lėšos, skirtos išlaidoms, susijusioms su valstybinių ir savivaldybių mokyklų mokytojų, dirbančių pagal ikimokyklinio, priešmokyklinio, bendrojo ugdymo ir profesinio mokymo programas, personalo optimizavimu ir atnaujinimu, apmokėti</t>
  </si>
  <si>
    <t>Lėšos vaikų, atvykusių į Lietuvos Respubliką iš Ukrainos dėl Rusijos Federacijos karinių veiksmų Ukrainoje, ugdymui ir pavėžėjimui į mokyklą ir atgal</t>
  </si>
  <si>
    <t>Lėšos užtikrinti kompensacijų fiziniams ir juridiniams asmenims, perdavusiems savo būstą ar patalpas neatlygintinai naudotis panaudos pagrindais dėl karinių veiksmų iš Ukrainos pasitraukusiems gyventojams, mokėjimą</t>
  </si>
  <si>
    <t>Lėšos patirtoms nepaprastosios padėties valdymo išlaidoms, susijusioms su užsieniečiais, pasitraukusiais iš Ukrainos dėl Rusijos federacijos karinių veiksmų Ukrainoje, kompensuoti</t>
  </si>
  <si>
    <t>Išmokos už komunalines paslaugas nedirbantiems neįgaliems vaikus auginantiems asmenims</t>
  </si>
  <si>
    <t xml:space="preserve">Tikslinių grupių gyventojų socialinių įgūdžių ugdymas, palaikymas ir atkūrimas </t>
  </si>
  <si>
    <t xml:space="preserve">Socialinės paramos priemonių įgyvendinimas </t>
  </si>
  <si>
    <t>Respublikinio Vaclovo Into akmenų muziejaus rėmimas</t>
  </si>
  <si>
    <t>Savivaldybės sporto plėtros projektų įgyvendinimas</t>
  </si>
  <si>
    <t xml:space="preserve">Sodininkų bendrijos specialiosios rėmimo programos įgyvendinimas </t>
  </si>
  <si>
    <t>Dalyvaujamojo biudžeto idėjų įgyvendinimas</t>
  </si>
  <si>
    <t>Dotacija UAB „Skuodo vandenys“ vandentiekio ir nuotekų tinklų infrastruktūros tvarkymas</t>
  </si>
  <si>
    <t>2.2.23.</t>
  </si>
  <si>
    <t>2.2.26.</t>
  </si>
  <si>
    <t>2.3.16.</t>
  </si>
  <si>
    <t>2.3.17.</t>
  </si>
  <si>
    <t>2.4.4.</t>
  </si>
  <si>
    <t>2.5.3.</t>
  </si>
  <si>
    <t>3.2.2.</t>
  </si>
  <si>
    <t>plėtoti sveiką gyvenseną bei stiprinti sveikos gyvensenos įgūdžius ugdymo įstaigose ir bendruomenėse, vykdyti visuomenės sveikatos stebėseną savivaldybėse</t>
  </si>
  <si>
    <t xml:space="preserve">Projekto „Gerovės konsultantų modelio įdiegimas Skuodo rajono savivaldybėje“ įgyvendinimas </t>
  </si>
  <si>
    <t>Kompleksinių paslaugų šeimai organizavimas ir teikimas</t>
  </si>
  <si>
    <t>Lietuvos Respublikos valstybės biudžeto lėšos dokumentams įsigyti ir valstybės biudžeto dotacija, skiriama savivaldybių biudžetams savivaldybių viešosioms bibliotekoms dokumentams 2023 metais įsigyti</t>
  </si>
  <si>
    <t>Kelių priežiūros ir plėtros programos finansavimo lėšas savivaldybės valdomiems vietinės reikšmės keliams 2022 metais</t>
  </si>
  <si>
    <t>1.4.1.1.2.</t>
  </si>
  <si>
    <t>Palūkanos už indėlius, depozitus ir sąskaitų likučius</t>
  </si>
  <si>
    <t>Iš viso pajamų</t>
  </si>
  <si>
    <t xml:space="preserve">Biudžeto valdymo skyrius ( asignavimų valdytojas - Savivaldybės meras ) </t>
  </si>
  <si>
    <t>27.1.2.</t>
  </si>
  <si>
    <t>27.1.3.</t>
  </si>
  <si>
    <t>27.1.4.</t>
  </si>
  <si>
    <t>Patikslintas asignavimų planas, tūkst. Eur</t>
  </si>
  <si>
    <t>Rinkimų organizavimas</t>
  </si>
  <si>
    <t>Rajonui svarbių ir perspektyvių teritorijų pritaikymas gyventojų poreikiams</t>
  </si>
  <si>
    <t>Mero rezervas</t>
  </si>
  <si>
    <t>2.2.1.</t>
  </si>
  <si>
    <t>2.3.5.</t>
  </si>
  <si>
    <t>2.4.11.</t>
  </si>
  <si>
    <t>2.6.4.</t>
  </si>
  <si>
    <t>2.6.8.</t>
  </si>
  <si>
    <t>4.1.2.</t>
  </si>
  <si>
    <t>4.4.2.</t>
  </si>
  <si>
    <t>4.4.3.</t>
  </si>
  <si>
    <t>4.4.4.</t>
  </si>
  <si>
    <t>5.1.</t>
  </si>
  <si>
    <t>5.1.1.</t>
  </si>
  <si>
    <t>5.1.2.</t>
  </si>
  <si>
    <t>5.4.2.</t>
  </si>
  <si>
    <t>5.4.3.</t>
  </si>
  <si>
    <t>5.4.4.</t>
  </si>
  <si>
    <t>10.5.</t>
  </si>
  <si>
    <t>10.5.1.</t>
  </si>
  <si>
    <t>10.5.2.</t>
  </si>
  <si>
    <t>10.5.3.</t>
  </si>
  <si>
    <t>10.5.4.</t>
  </si>
  <si>
    <t>12.1.</t>
  </si>
  <si>
    <t>12.1.1.</t>
  </si>
  <si>
    <t>12.1.2.</t>
  </si>
  <si>
    <t>12.4.2.</t>
  </si>
  <si>
    <t>12.4.3.</t>
  </si>
  <si>
    <t>12.4.4.</t>
  </si>
  <si>
    <t>16.2.</t>
  </si>
  <si>
    <t>16.2.1.</t>
  </si>
  <si>
    <t>Skuodo Pranciškaus Žadeikio gimnazijos stadiono-sporto aikštyno rekonstravimas</t>
  </si>
  <si>
    <t xml:space="preserve">Programos „Renkuosi Skuodą“ įgyvendinimas </t>
  </si>
  <si>
    <t xml:space="preserve">                                                        2025 m. gegužės  d. sprendimu Nr. T9-</t>
  </si>
  <si>
    <t>SKUODO RAJONO SAVIVALDYBĖS 2024 METŲ BIUDŽETO PAJAMŲ PLANO VYKDYMO ATASKAITA</t>
  </si>
  <si>
    <t>Plėtoti psichikos sveikatos  stiprinimo, psichosocialinės pagalbos  ir savižudybių prevencijos intervencijas</t>
  </si>
  <si>
    <t>Savivaldybėms priskirtos ir perduotos valstybinės žemės  miestų ir miestelių administracinėse ribose valdymui, naudojimui ir disponavimui ja patikėjimo teise užtikrinti</t>
  </si>
  <si>
    <t>Tiksliniai asignavimai, skirti profesinių sąjungų nariams sutartiniams įsipareigojimams vykdyti</t>
  </si>
  <si>
    <r>
      <t xml:space="preserve">Lėšos akredituotai </t>
    </r>
    <r>
      <rPr>
        <sz val="11"/>
        <color rgb="FF000000"/>
        <rFont val="Times New Roman"/>
        <family val="1"/>
      </rPr>
      <t xml:space="preserve">socialinei reabilitacijai </t>
    </r>
    <r>
      <rPr>
        <sz val="11"/>
        <color indexed="8"/>
        <rFont val="Times New Roman"/>
        <family val="1"/>
      </rPr>
      <t>neįgaliesiems bendruomenėje organizuoti, teikti ir administruoti</t>
    </r>
  </si>
  <si>
    <r>
      <t>Lėšos socialinių paslaugų įstaigose dirbančių socialinių paslaugų srities darbuotojų pareiginei algai</t>
    </r>
    <r>
      <rPr>
        <b/>
        <sz val="11"/>
        <color rgb="FF000000"/>
        <rFont val="Times New Roman"/>
        <family val="1"/>
      </rPr>
      <t xml:space="preserve"> </t>
    </r>
    <r>
      <rPr>
        <sz val="11"/>
        <color rgb="FF000000"/>
        <rFont val="Times New Roman"/>
        <family val="1"/>
      </rPr>
      <t>padidinti</t>
    </r>
  </si>
  <si>
    <t>Lėšos išlaidoms, patirtoms 2024 metais teikiant piniginę socialinę pašalpą, būsto šildymo išlaidų, geriamojo vandens išlaidų ir karšto vandens išlaidų kompensacijas, skiriamas vadovaujantis  Lietuvos Respublikos piniginės socialinės paramos nepasiturintiems gyventojams įstatymu, Ukrainos gyventojams, nukentėjusiems dėl Rusijos Federacijos karinės agresijos prieš Ukrainą, padengti</t>
  </si>
  <si>
    <t>Lėšos išlaidoms, patirtoms 2024 metais mokant laidojimo pašalpą pagal Lietuvos Respublikos paramos mirties atveju įstatymą ir teikiant socialinę paramą mokiniams pagal Lietuvos Respublikos socialinės paramos mokiniams įstatymą Ukrainos gyventojams, nukentėjusiems dėl Rusijos Federacijos karinės agresijos prieš Ukrainą, padengti</t>
  </si>
  <si>
    <t>Lėšos profesiniam orientavimui</t>
  </si>
  <si>
    <t>Asmenų su negalia reikalų koordinavimo funkcija</t>
  </si>
  <si>
    <t>Laikino atokvėpio paslaugos teikimas ir administravimas</t>
  </si>
  <si>
    <t>Lėšos pedagoginių darbuotojų, dirbančių pagal ikimokyklinio, priešmokyklinio ir neformaliojo vaikų švietimo programas savivaldybių mokyklose, padidintam darbo užmokesčiui nuo 2024 m. rugsėjo 1 d. mokėti</t>
  </si>
  <si>
    <t>1.3.4.2.1.4.</t>
  </si>
  <si>
    <t>Dotacija savivaldybėms iš Europos Sąjungos, kitos tarptautinės finansinės paramos ir bendrojo finansavimo lėšų turtui įsigyti, iš jų:</t>
  </si>
  <si>
    <t>Socialinio būsto plėtra Skuodo rajono savivaldybėje</t>
  </si>
  <si>
    <t>Mobilios komandos teikiamų paslaugų kokybės ir prieinamumo gerinimas Skuodo rajono savivaldybėje</t>
  </si>
  <si>
    <t>1.3.4.2.1.5.</t>
  </si>
  <si>
    <t>Kitos dotacijos turtui įsigyti, iš jų:</t>
  </si>
  <si>
    <t>Geltonojo autobuso įsigijimas</t>
  </si>
  <si>
    <t>2025 m. gegužės  d. sprendimu Nr.T9-</t>
  </si>
  <si>
    <t xml:space="preserve">SKUODO RAJONO SAVIVALDYBĖS 2024 METŲ BIUDŽETO IŠLAIDŲ SĄMATOS VYKDYMO ATASKAITA PAGAL ASIGNAVIMŲ VALDYTOJUS </t>
  </si>
  <si>
    <t>Panaudota asignavimų,         tūkst. Eur</t>
  </si>
  <si>
    <t xml:space="preserve">Mokyklinių autobusų įsigijimas </t>
  </si>
  <si>
    <t>Skuodo rajono Ylakių vaikų lopšelio-darželio patalpų plėtra</t>
  </si>
  <si>
    <t>Asmenų su negalia reikalų koordinavimas</t>
  </si>
  <si>
    <t>Laikino atokvėpio paslaugų teikimas</t>
  </si>
  <si>
    <t>Akredituotos socialinės reabilitacijos bendruomenėje organizavimas ir teikimas</t>
  </si>
  <si>
    <t xml:space="preserve">Projekto „Mobilių komandų teikiamų paslaugų kokybės ir prieinamumo gerinimas Skuodo rajono savivaldybėje“ rengimas ir įgyvendinimas </t>
  </si>
  <si>
    <t>Sveiko gyvenimo būdo propagavimas ir sąlygų kūrimas</t>
  </si>
  <si>
    <t>Projekto "Paslaugų teikimas Skuodo rajono gyventojams, besigydantiems DOTS kabinete" įgyvendinimas</t>
  </si>
  <si>
    <t xml:space="preserve">Organizacijų aktyvinimas ir projektinės veiklos skatinimas </t>
  </si>
  <si>
    <t xml:space="preserve">Nusikalstamumo prevencinių priemonių įgyvendinimas </t>
  </si>
  <si>
    <t>UAB Skuodo autobusų stoties įstatiniam kapitalui padidinti</t>
  </si>
  <si>
    <t>Daugiabučių namų atnaujinimo (modernizavimo) skatinimas ir energinio efektyvumo didinimas</t>
  </si>
  <si>
    <t>Nepaskirstytų lėšų rezervas</t>
  </si>
  <si>
    <t>3.3.</t>
  </si>
  <si>
    <t>3.3.1.</t>
  </si>
  <si>
    <t>7.2.3.</t>
  </si>
  <si>
    <t>Skuodo miesto šiaurinio kvartalo kompleksinis sutvarkymas</t>
  </si>
  <si>
    <t xml:space="preserve">Sveikatai palankios aplinkos ugdymo įstaigose kūrimas </t>
  </si>
  <si>
    <t>18.1.2.</t>
  </si>
  <si>
    <t>22.1.2.</t>
  </si>
  <si>
    <t>2.1.7.</t>
  </si>
  <si>
    <t>2.1.8.</t>
  </si>
  <si>
    <t>2.2.27.</t>
  </si>
  <si>
    <t>2.2.28.</t>
  </si>
  <si>
    <t>2.2.29.</t>
  </si>
  <si>
    <t>2.3.4.</t>
  </si>
  <si>
    <t>2.4.10.</t>
  </si>
  <si>
    <t>2.4.12.</t>
  </si>
  <si>
    <t>11.5.5.</t>
  </si>
  <si>
    <t>Nijolė Mackevičienė, (0 440)  45 554</t>
  </si>
  <si>
    <t>SKUODO RAJONO SAVIVALDYBĖS 2024 METŲ BIUDŽETINIŲ ĮSTAIGŲ PAJAMŲ ĮMOKŲ Į SAVIVALDYBĖS BIUDŽETĄ ATASKAITA</t>
  </si>
  <si>
    <t>2024 m. pajamos</t>
  </si>
  <si>
    <t xml:space="preserve">2023 m. nepanaudotas likutis </t>
  </si>
  <si>
    <t>Lėšų likutis 2024-12-31</t>
  </si>
  <si>
    <t xml:space="preserve"> SKUODO RAJONO SAVIVALDYBĖS 2024 METŲ SPECIALIOS TIKSLINĖS DOTACIJOS MOKYMO REIKMĖMS FINANSUOTI IŠLAIDŲ ATASKAITA PAGAL ASIGNAVIMŲ VALDYTOJUS</t>
  </si>
  <si>
    <t xml:space="preserve"> SKUODO RAJONO SAVIVALDYBĖS 2024 METŲ SPECIALIŲ TIKSLINIŲ DOTACIJŲ VALSTYBINĖMS (VALSTYBĖS PERDUOTOMS SAVIVALDYBĖMS) FUNKCIJOMS VYKDYTI IŠLAIDŲ ATASKAITA PAGAL ASIGNAVIMŲ VALDYTOJUS</t>
  </si>
  <si>
    <t>Dalyvavimas projekte „Klaipėdos regiono pasiekiamumo didinimas“</t>
  </si>
  <si>
    <t xml:space="preserve">                    PATVIRTINTA</t>
  </si>
  <si>
    <t xml:space="preserve">                                                 Skuodo rajono savivaldybės tarybos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</si>
</sst>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4" x14ac:knownFonts="1">
    <font>
      <sz val="11"/>
      <color theme="1"/>
      <name val="Calibri"/>
      <family val="2"/>
      <scheme val="minor"/>
    </font>
    <font>
      <sz val="11"/>
      <color indexed="8"/>
      <name val="Times New Roman"/>
      <family val="1"/>
      <charset val="186"/>
    </font>
    <font>
      <sz val="10"/>
      <color indexed="8"/>
      <name val="Times New Roman"/>
      <family val="1"/>
      <charset val="186"/>
    </font>
    <font>
      <b/>
      <sz val="11"/>
      <color indexed="8"/>
      <name val="Times New Roman"/>
      <family val="1"/>
      <charset val="186"/>
    </font>
    <font>
      <sz val="10"/>
      <name val="Arial"/>
      <family val="2"/>
      <charset val="186"/>
    </font>
    <font>
      <sz val="11"/>
      <name val="Times New Roman"/>
      <family val="1"/>
    </font>
    <font>
      <sz val="11"/>
      <color indexed="8"/>
      <name val="Times New Roman"/>
      <family val="1"/>
    </font>
    <font>
      <sz val="10"/>
      <name val="Times New Roman"/>
      <family val="1"/>
      <charset val="186"/>
    </font>
    <font>
      <b/>
      <sz val="10"/>
      <name val="Times New Roman"/>
      <family val="1"/>
      <charset val="186"/>
    </font>
    <font>
      <b/>
      <sz val="10"/>
      <color indexed="8"/>
      <name val="Times New Roman"/>
      <family val="1"/>
      <charset val="186"/>
    </font>
    <font>
      <sz val="11"/>
      <name val="Times New Roman"/>
      <family val="1"/>
      <charset val="186"/>
    </font>
    <font>
      <b/>
      <sz val="11"/>
      <name val="Times New Roman"/>
      <family val="1"/>
      <charset val="186"/>
    </font>
    <font>
      <sz val="10"/>
      <color indexed="8"/>
      <name val="Times New Roman"/>
      <family val="1"/>
      <charset val="186"/>
    </font>
    <font>
      <sz val="10"/>
      <color rgb="FFFF0000"/>
      <name val="Times New Roman"/>
      <family val="1"/>
      <charset val="186"/>
    </font>
    <font>
      <sz val="8"/>
      <color indexed="8"/>
      <name val="Times New Roman"/>
      <family val="1"/>
      <charset val="186"/>
    </font>
    <font>
      <sz val="8"/>
      <name val="Times New Roman"/>
      <family val="1"/>
      <charset val="186"/>
    </font>
    <font>
      <b/>
      <sz val="11"/>
      <color indexed="8"/>
      <name val="Times New Roman"/>
      <family val="1"/>
    </font>
    <font>
      <sz val="10"/>
      <name val="Times New Roman"/>
      <family val="1"/>
    </font>
    <font>
      <sz val="10"/>
      <color indexed="8"/>
      <name val="Times New Roman"/>
      <family val="1"/>
    </font>
    <font>
      <b/>
      <sz val="11"/>
      <name val="Times New Roman"/>
      <family val="1"/>
    </font>
    <font>
      <sz val="11"/>
      <color indexed="8"/>
      <name val="Times New Roman"/>
      <family val="2"/>
    </font>
    <font>
      <sz val="10"/>
      <color theme="1"/>
      <name val="Times New Roman"/>
      <family val="1"/>
      <charset val="186"/>
    </font>
    <font>
      <sz val="11"/>
      <color rgb="FF000000"/>
      <name val="Times New Roman"/>
      <family val="1"/>
    </font>
    <font>
      <sz val="11"/>
      <color theme="1"/>
      <name val="Times New Roman"/>
      <family val="1"/>
    </font>
    <font>
      <sz val="8"/>
      <color indexed="8"/>
      <name val="Times New Roman"/>
      <family val="1"/>
    </font>
    <font>
      <sz val="8"/>
      <name val="Times New Roman"/>
      <family val="1"/>
    </font>
    <font>
      <b/>
      <sz val="12"/>
      <name val="Times New Roman"/>
      <family val="1"/>
      <charset val="186"/>
    </font>
    <font>
      <b/>
      <sz val="10"/>
      <name val="Times New Roman"/>
      <family val="1"/>
    </font>
    <font>
      <sz val="11"/>
      <color indexed="8"/>
      <name val="Calibri"/>
      <family val="2"/>
      <charset val="186"/>
    </font>
    <font>
      <sz val="10"/>
      <name val="Arial Baltic"/>
      <charset val="186"/>
    </font>
    <font>
      <sz val="10"/>
      <name val="Helv"/>
    </font>
    <font>
      <u/>
      <sz val="10"/>
      <color indexed="12"/>
      <name val="Arial"/>
      <family val="2"/>
      <charset val="186"/>
    </font>
    <font>
      <sz val="11"/>
      <color indexed="8"/>
      <name val="Calibri"/>
      <family val="2"/>
    </font>
    <font>
      <b/>
      <sz val="11"/>
      <color rgb="FF000000"/>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top style="thin">
        <color indexed="64"/>
      </top>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18">
    <xf numFmtId="0" fontId="0" fillId="0" borderId="0"/>
    <xf numFmtId="0" fontId="4" fillId="0" borderId="0"/>
    <xf numFmtId="0" fontId="4" fillId="0" borderId="0"/>
    <xf numFmtId="0" fontId="4" fillId="0" borderId="0"/>
    <xf numFmtId="0" fontId="20" fillId="0" borderId="0"/>
    <xf numFmtId="0" fontId="28" fillId="0" borderId="0"/>
    <xf numFmtId="0" fontId="31"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29" fillId="0" borderId="0"/>
    <xf numFmtId="0" fontId="4" fillId="0" borderId="0"/>
    <xf numFmtId="0" fontId="4" fillId="0" borderId="0"/>
    <xf numFmtId="0" fontId="28" fillId="0" borderId="0"/>
    <xf numFmtId="0" fontId="4" fillId="0" borderId="0"/>
    <xf numFmtId="0" fontId="4" fillId="0" borderId="0"/>
    <xf numFmtId="0" fontId="30" fillId="0" borderId="0"/>
    <xf numFmtId="0" fontId="30" fillId="0" borderId="0"/>
    <xf numFmtId="0" fontId="30" fillId="0" borderId="0"/>
    <xf numFmtId="0" fontId="32" fillId="0" borderId="0"/>
  </cellStyleXfs>
  <cellXfs count="219">
    <xf numFmtId="0" fontId="0" fillId="0" borderId="0" xfId="0"/>
    <xf numFmtId="0" fontId="1" fillId="0" borderId="0" xfId="0" applyFont="1"/>
    <xf numFmtId="0" fontId="1" fillId="0" borderId="0" xfId="0" applyFont="1" applyAlignment="1">
      <alignment horizontal="right"/>
    </xf>
    <xf numFmtId="0" fontId="5" fillId="2" borderId="1" xfId="1" applyFont="1" applyFill="1" applyBorder="1" applyAlignment="1">
      <alignment wrapText="1"/>
    </xf>
    <xf numFmtId="0" fontId="5" fillId="0" borderId="1" xfId="0" applyFont="1" applyBorder="1" applyAlignment="1">
      <alignment horizontal="left" wrapText="1"/>
    </xf>
    <xf numFmtId="0" fontId="5" fillId="0" borderId="1" xfId="0" applyFont="1" applyBorder="1" applyAlignment="1">
      <alignment wrapText="1"/>
    </xf>
    <xf numFmtId="0" fontId="3" fillId="0" borderId="1" xfId="0" applyFont="1" applyBorder="1"/>
    <xf numFmtId="0" fontId="1" fillId="0" borderId="1" xfId="0" applyFont="1" applyBorder="1"/>
    <xf numFmtId="0" fontId="1" fillId="0" borderId="1" xfId="0" applyFont="1" applyBorder="1" applyAlignment="1">
      <alignment wrapText="1"/>
    </xf>
    <xf numFmtId="0" fontId="3" fillId="0" borderId="1" xfId="0" applyFont="1" applyBorder="1" applyAlignment="1">
      <alignment wrapText="1"/>
    </xf>
    <xf numFmtId="0" fontId="6" fillId="2" borderId="1" xfId="1" applyFont="1" applyFill="1" applyBorder="1" applyAlignment="1">
      <alignment wrapText="1"/>
    </xf>
    <xf numFmtId="0" fontId="1" fillId="0" borderId="2" xfId="0" applyFont="1" applyBorder="1"/>
    <xf numFmtId="0" fontId="1" fillId="0" borderId="3" xfId="0" applyFont="1" applyBorder="1"/>
    <xf numFmtId="0" fontId="3" fillId="0" borderId="4" xfId="0" applyFont="1" applyBorder="1"/>
    <xf numFmtId="0" fontId="3" fillId="0" borderId="5" xfId="0" applyFont="1" applyBorder="1"/>
    <xf numFmtId="0" fontId="7" fillId="0" borderId="0" xfId="2" applyFont="1"/>
    <xf numFmtId="0" fontId="7" fillId="0" borderId="0" xfId="2" applyFont="1" applyAlignment="1">
      <alignment horizontal="left"/>
    </xf>
    <xf numFmtId="0" fontId="8" fillId="0" borderId="0" xfId="2" applyFont="1" applyAlignment="1">
      <alignment horizontal="center" wrapText="1"/>
    </xf>
    <xf numFmtId="49" fontId="7" fillId="0" borderId="5" xfId="2" applyNumberFormat="1" applyFont="1" applyBorder="1" applyAlignment="1">
      <alignment horizontal="center" vertical="center" wrapText="1"/>
    </xf>
    <xf numFmtId="0" fontId="8" fillId="0" borderId="1" xfId="2" applyFont="1" applyBorder="1" applyAlignment="1">
      <alignment horizontal="center"/>
    </xf>
    <xf numFmtId="0" fontId="7" fillId="0" borderId="1" xfId="2" applyFont="1" applyBorder="1" applyAlignment="1">
      <alignment horizontal="center"/>
    </xf>
    <xf numFmtId="0" fontId="7" fillId="0" borderId="7" xfId="2" applyFont="1" applyBorder="1" applyAlignment="1">
      <alignment horizontal="center"/>
    </xf>
    <xf numFmtId="14" fontId="7" fillId="0" borderId="1" xfId="2" quotePrefix="1" applyNumberFormat="1" applyFont="1" applyBorder="1" applyAlignment="1">
      <alignment horizontal="center"/>
    </xf>
    <xf numFmtId="49" fontId="8" fillId="0" borderId="1" xfId="2" applyNumberFormat="1" applyFont="1" applyBorder="1" applyAlignment="1">
      <alignment horizontal="center"/>
    </xf>
    <xf numFmtId="49" fontId="7" fillId="0" borderId="1" xfId="2" applyNumberFormat="1" applyFont="1" applyBorder="1" applyAlignment="1">
      <alignment horizontal="center"/>
    </xf>
    <xf numFmtId="49" fontId="7" fillId="0" borderId="2" xfId="2" applyNumberFormat="1" applyFont="1" applyBorder="1" applyAlignment="1">
      <alignment horizontal="center"/>
    </xf>
    <xf numFmtId="49" fontId="7" fillId="0" borderId="3" xfId="2" applyNumberFormat="1" applyFont="1" applyBorder="1" applyAlignment="1">
      <alignment horizontal="center"/>
    </xf>
    <xf numFmtId="0" fontId="8" fillId="0" borderId="0" xfId="2" applyFont="1"/>
    <xf numFmtId="164" fontId="8" fillId="0" borderId="0" xfId="2" applyNumberFormat="1" applyFont="1"/>
    <xf numFmtId="0" fontId="10" fillId="0" borderId="0" xfId="2" applyFont="1"/>
    <xf numFmtId="0" fontId="10" fillId="0" borderId="0" xfId="2" applyFont="1" applyAlignment="1">
      <alignment horizontal="left"/>
    </xf>
    <xf numFmtId="0" fontId="3" fillId="0" borderId="0" xfId="0" applyFont="1" applyAlignment="1">
      <alignment horizontal="center" wrapText="1"/>
    </xf>
    <xf numFmtId="0" fontId="2" fillId="0" borderId="1" xfId="0" applyFont="1" applyBorder="1"/>
    <xf numFmtId="49" fontId="8" fillId="0" borderId="5" xfId="2" applyNumberFormat="1" applyFont="1" applyBorder="1" applyAlignment="1">
      <alignment horizontal="center" vertical="center" wrapText="1"/>
    </xf>
    <xf numFmtId="0" fontId="1" fillId="0" borderId="1" xfId="0" applyFont="1" applyBorder="1" applyAlignment="1">
      <alignment horizontal="center" vertical="center"/>
    </xf>
    <xf numFmtId="16" fontId="1" fillId="0" borderId="1" xfId="0" applyNumberFormat="1" applyFont="1" applyBorder="1" applyAlignment="1">
      <alignment horizontal="center" vertical="center"/>
    </xf>
    <xf numFmtId="0" fontId="2" fillId="0" borderId="1" xfId="0" applyFont="1" applyBorder="1" applyAlignment="1">
      <alignment horizontal="center"/>
    </xf>
    <xf numFmtId="0" fontId="2" fillId="0" borderId="9" xfId="0" applyFont="1" applyBorder="1" applyAlignment="1">
      <alignment horizontal="center" vertical="center" wrapText="1"/>
    </xf>
    <xf numFmtId="49" fontId="8" fillId="3" borderId="1" xfId="2" applyNumberFormat="1" applyFont="1" applyFill="1" applyBorder="1" applyAlignment="1">
      <alignment horizontal="center"/>
    </xf>
    <xf numFmtId="49" fontId="7" fillId="3" borderId="1" xfId="2" applyNumberFormat="1" applyFont="1" applyFill="1" applyBorder="1" applyAlignment="1">
      <alignment horizontal="center"/>
    </xf>
    <xf numFmtId="0" fontId="9" fillId="0" borderId="7" xfId="2" applyFont="1" applyBorder="1" applyAlignment="1">
      <alignment wrapText="1"/>
    </xf>
    <xf numFmtId="0" fontId="2" fillId="0" borderId="7" xfId="2" applyFont="1" applyBorder="1" applyAlignment="1">
      <alignment wrapText="1"/>
    </xf>
    <xf numFmtId="0" fontId="7" fillId="0" borderId="7" xfId="2" applyFont="1" applyBorder="1"/>
    <xf numFmtId="0" fontId="7" fillId="0" borderId="7" xfId="2" applyFont="1" applyBorder="1" applyAlignment="1">
      <alignment wrapText="1"/>
    </xf>
    <xf numFmtId="0" fontId="7" fillId="2" borderId="7" xfId="2" applyFont="1" applyFill="1" applyBorder="1" applyAlignment="1">
      <alignment wrapText="1"/>
    </xf>
    <xf numFmtId="0" fontId="7" fillId="3" borderId="7" xfId="2" applyFont="1" applyFill="1" applyBorder="1" applyAlignment="1">
      <alignment wrapText="1"/>
    </xf>
    <xf numFmtId="0" fontId="7" fillId="0" borderId="7" xfId="2" applyFont="1" applyBorder="1" applyAlignment="1">
      <alignment horizontal="left" wrapText="1"/>
    </xf>
    <xf numFmtId="0" fontId="7" fillId="3" borderId="7" xfId="2" applyFont="1" applyFill="1" applyBorder="1"/>
    <xf numFmtId="0" fontId="9" fillId="3" borderId="7" xfId="2" applyFont="1" applyFill="1" applyBorder="1" applyAlignment="1">
      <alignment wrapText="1"/>
    </xf>
    <xf numFmtId="0" fontId="7" fillId="0" borderId="12" xfId="2" applyFont="1" applyBorder="1" applyAlignment="1">
      <alignment wrapText="1"/>
    </xf>
    <xf numFmtId="164" fontId="7" fillId="0" borderId="0" xfId="2" applyNumberFormat="1" applyFont="1"/>
    <xf numFmtId="0" fontId="1" fillId="0" borderId="0" xfId="0" applyFont="1" applyAlignment="1">
      <alignment horizontal="center"/>
    </xf>
    <xf numFmtId="0" fontId="2" fillId="0" borderId="1" xfId="0" applyFont="1" applyBorder="1" applyAlignment="1">
      <alignment wrapText="1"/>
    </xf>
    <xf numFmtId="0" fontId="2" fillId="0" borderId="11" xfId="0" applyFont="1" applyBorder="1" applyAlignment="1">
      <alignment wrapText="1"/>
    </xf>
    <xf numFmtId="0" fontId="2" fillId="0" borderId="7" xfId="0" applyFont="1" applyBorder="1" applyAlignment="1">
      <alignment wrapText="1"/>
    </xf>
    <xf numFmtId="0" fontId="2" fillId="0" borderId="1" xfId="0" applyFont="1" applyBorder="1" applyAlignment="1">
      <alignment horizontal="center" vertical="center" textRotation="90" wrapText="1"/>
    </xf>
    <xf numFmtId="0" fontId="2" fillId="0" borderId="12" xfId="0" applyFont="1" applyBorder="1" applyAlignment="1">
      <alignment wrapText="1"/>
    </xf>
    <xf numFmtId="0" fontId="2" fillId="0" borderId="3" xfId="0" applyFont="1" applyBorder="1"/>
    <xf numFmtId="0" fontId="2" fillId="0" borderId="13" xfId="0" applyFont="1" applyBorder="1" applyAlignment="1">
      <alignment wrapText="1"/>
    </xf>
    <xf numFmtId="0" fontId="14" fillId="0" borderId="5"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8" xfId="0" applyFont="1" applyBorder="1" applyAlignment="1">
      <alignment horizontal="center" vertical="center" wrapText="1"/>
    </xf>
    <xf numFmtId="0" fontId="7" fillId="0" borderId="5" xfId="0" applyFont="1" applyBorder="1" applyAlignment="1">
      <alignment horizontal="center"/>
    </xf>
    <xf numFmtId="0" fontId="7" fillId="0" borderId="1" xfId="0" applyFont="1" applyBorder="1" applyAlignment="1">
      <alignment horizontal="center"/>
    </xf>
    <xf numFmtId="0" fontId="7" fillId="0" borderId="2" xfId="0" applyFont="1" applyBorder="1" applyAlignment="1">
      <alignment horizontal="center"/>
    </xf>
    <xf numFmtId="0" fontId="5" fillId="2" borderId="2" xfId="1" applyFont="1" applyFill="1" applyBorder="1" applyAlignment="1">
      <alignment wrapText="1"/>
    </xf>
    <xf numFmtId="0" fontId="15" fillId="0" borderId="5" xfId="2" applyFont="1" applyBorder="1" applyAlignment="1">
      <alignment horizontal="center" vertical="center" wrapText="1"/>
    </xf>
    <xf numFmtId="164" fontId="3" fillId="0" borderId="5" xfId="0" applyNumberFormat="1" applyFont="1" applyBorder="1"/>
    <xf numFmtId="164" fontId="3" fillId="0" borderId="1" xfId="0" applyNumberFormat="1" applyFont="1" applyBorder="1"/>
    <xf numFmtId="164" fontId="1" fillId="0" borderId="1" xfId="0" applyNumberFormat="1" applyFont="1" applyBorder="1"/>
    <xf numFmtId="164" fontId="1" fillId="0" borderId="2" xfId="0" applyNumberFormat="1" applyFont="1" applyBorder="1"/>
    <xf numFmtId="164" fontId="3" fillId="0" borderId="6" xfId="0" applyNumberFormat="1" applyFont="1" applyBorder="1"/>
    <xf numFmtId="164" fontId="11" fillId="0" borderId="1" xfId="0" applyNumberFormat="1" applyFont="1" applyBorder="1"/>
    <xf numFmtId="0" fontId="16" fillId="0" borderId="1" xfId="0" applyFont="1" applyBorder="1"/>
    <xf numFmtId="164" fontId="16" fillId="0" borderId="1" xfId="0" applyNumberFormat="1" applyFont="1" applyBorder="1"/>
    <xf numFmtId="164" fontId="16" fillId="0" borderId="2" xfId="0" applyNumberFormat="1" applyFont="1" applyBorder="1"/>
    <xf numFmtId="0" fontId="16" fillId="0" borderId="2" xfId="0" applyFont="1" applyBorder="1" applyAlignment="1">
      <alignment wrapText="1"/>
    </xf>
    <xf numFmtId="164" fontId="3" fillId="0" borderId="13" xfId="0" applyNumberFormat="1" applyFont="1" applyBorder="1"/>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17" fillId="0" borderId="1" xfId="2" applyFont="1" applyBorder="1" applyAlignment="1">
      <alignment horizontal="center"/>
    </xf>
    <xf numFmtId="0" fontId="18" fillId="0" borderId="7" xfId="2" applyFont="1" applyBorder="1" applyAlignment="1">
      <alignment wrapText="1"/>
    </xf>
    <xf numFmtId="49" fontId="17" fillId="0" borderId="1" xfId="2" applyNumberFormat="1" applyFont="1" applyBorder="1" applyAlignment="1">
      <alignment horizontal="center"/>
    </xf>
    <xf numFmtId="164" fontId="2" fillId="0" borderId="19" xfId="0" applyNumberFormat="1" applyFont="1" applyBorder="1"/>
    <xf numFmtId="164" fontId="2" fillId="0" borderId="5" xfId="0" applyNumberFormat="1" applyFont="1" applyBorder="1"/>
    <xf numFmtId="164" fontId="1" fillId="0" borderId="18" xfId="0" applyNumberFormat="1" applyFont="1" applyBorder="1"/>
    <xf numFmtId="164" fontId="2" fillId="0" borderId="17" xfId="0" applyNumberFormat="1" applyFont="1" applyBorder="1"/>
    <xf numFmtId="164" fontId="2" fillId="0" borderId="1" xfId="0" applyNumberFormat="1" applyFont="1" applyBorder="1"/>
    <xf numFmtId="164" fontId="2" fillId="0" borderId="21" xfId="0" applyNumberFormat="1" applyFont="1" applyBorder="1"/>
    <xf numFmtId="164" fontId="2" fillId="0" borderId="2" xfId="0" applyNumberFormat="1" applyFont="1" applyBorder="1"/>
    <xf numFmtId="164" fontId="1" fillId="0" borderId="22" xfId="0" applyNumberFormat="1" applyFont="1" applyBorder="1"/>
    <xf numFmtId="164" fontId="2" fillId="0" borderId="3" xfId="0" applyNumberFormat="1" applyFont="1" applyBorder="1"/>
    <xf numFmtId="164" fontId="2" fillId="0" borderId="4" xfId="0" applyNumberFormat="1" applyFont="1" applyBorder="1"/>
    <xf numFmtId="164" fontId="2" fillId="0" borderId="6" xfId="0" applyNumberFormat="1" applyFont="1" applyBorder="1"/>
    <xf numFmtId="0" fontId="7" fillId="2" borderId="1" xfId="1" applyFont="1" applyFill="1" applyBorder="1" applyAlignment="1">
      <alignment horizontal="center" textRotation="90" wrapText="1"/>
    </xf>
    <xf numFmtId="0" fontId="7" fillId="0" borderId="1" xfId="0" applyFont="1" applyBorder="1" applyAlignment="1">
      <alignment horizontal="center" textRotation="90" wrapText="1"/>
    </xf>
    <xf numFmtId="0" fontId="12" fillId="2" borderId="1" xfId="1" applyFont="1" applyFill="1" applyBorder="1" applyAlignment="1">
      <alignment horizontal="center" textRotation="90" wrapText="1"/>
    </xf>
    <xf numFmtId="0" fontId="6" fillId="2" borderId="1" xfId="0" applyFont="1" applyFill="1" applyBorder="1" applyAlignment="1">
      <alignment horizontal="center" vertical="center"/>
    </xf>
    <xf numFmtId="164" fontId="2" fillId="0" borderId="1" xfId="0" applyNumberFormat="1" applyFont="1" applyBorder="1" applyAlignment="1">
      <alignment horizontal="center"/>
    </xf>
    <xf numFmtId="164" fontId="13" fillId="0" borderId="1" xfId="0" applyNumberFormat="1" applyFont="1" applyBorder="1" applyAlignment="1">
      <alignment horizontal="center"/>
    </xf>
    <xf numFmtId="164" fontId="7" fillId="0" borderId="1" xfId="0" applyNumberFormat="1" applyFont="1" applyBorder="1" applyAlignment="1">
      <alignment horizontal="center"/>
    </xf>
    <xf numFmtId="164" fontId="10" fillId="0" borderId="1" xfId="0" applyNumberFormat="1" applyFont="1" applyBorder="1"/>
    <xf numFmtId="0" fontId="11" fillId="0" borderId="5" xfId="0" applyFont="1" applyBorder="1" applyAlignment="1">
      <alignment horizontal="center"/>
    </xf>
    <xf numFmtId="0" fontId="11" fillId="0" borderId="1" xfId="0" applyFont="1" applyBorder="1" applyAlignment="1">
      <alignment horizontal="center"/>
    </xf>
    <xf numFmtId="0" fontId="10" fillId="0" borderId="1" xfId="0" applyFont="1" applyBorder="1" applyAlignment="1">
      <alignment horizontal="center"/>
    </xf>
    <xf numFmtId="0" fontId="2" fillId="0" borderId="8" xfId="0" applyFont="1" applyBorder="1" applyAlignment="1">
      <alignment horizontal="center" vertical="center" wrapText="1"/>
    </xf>
    <xf numFmtId="0" fontId="6" fillId="0" borderId="1" xfId="0" applyFont="1" applyBorder="1" applyAlignment="1">
      <alignment wrapText="1"/>
    </xf>
    <xf numFmtId="164" fontId="6" fillId="0" borderId="1" xfId="0" applyNumberFormat="1" applyFont="1" applyBorder="1"/>
    <xf numFmtId="0" fontId="6" fillId="0" borderId="2" xfId="0" applyFont="1" applyBorder="1" applyAlignment="1">
      <alignment wrapText="1"/>
    </xf>
    <xf numFmtId="0" fontId="16" fillId="0" borderId="1" xfId="0" applyFont="1" applyBorder="1" applyAlignment="1">
      <alignment wrapText="1"/>
    </xf>
    <xf numFmtId="0" fontId="19" fillId="0" borderId="1" xfId="0" applyFont="1" applyBorder="1" applyAlignment="1">
      <alignment wrapText="1"/>
    </xf>
    <xf numFmtId="0" fontId="19" fillId="0" borderId="2" xfId="0" applyFont="1" applyBorder="1" applyAlignment="1">
      <alignment wrapText="1"/>
    </xf>
    <xf numFmtId="0" fontId="6" fillId="0" borderId="1" xfId="0" applyFont="1" applyBorder="1"/>
    <xf numFmtId="0" fontId="19" fillId="0" borderId="1" xfId="0" applyFont="1" applyBorder="1" applyAlignment="1">
      <alignment horizontal="center"/>
    </xf>
    <xf numFmtId="0" fontId="5" fillId="0" borderId="1" xfId="0" applyFont="1" applyBorder="1" applyAlignment="1">
      <alignment horizontal="center"/>
    </xf>
    <xf numFmtId="0" fontId="5" fillId="3" borderId="1" xfId="0" applyFont="1" applyFill="1" applyBorder="1" applyAlignment="1">
      <alignment horizontal="center"/>
    </xf>
    <xf numFmtId="0" fontId="5" fillId="0" borderId="2" xfId="0" applyFont="1" applyBorder="1" applyAlignment="1">
      <alignment horizontal="center"/>
    </xf>
    <xf numFmtId="0" fontId="19" fillId="0" borderId="4" xfId="0" applyFont="1" applyBorder="1" applyAlignment="1">
      <alignment horizontal="center"/>
    </xf>
    <xf numFmtId="0" fontId="19" fillId="0" borderId="5" xfId="0" applyFont="1" applyBorder="1" applyAlignment="1">
      <alignment horizontal="center"/>
    </xf>
    <xf numFmtId="0" fontId="19" fillId="0" borderId="2" xfId="0" applyFont="1" applyBorder="1" applyAlignment="1">
      <alignment horizontal="center"/>
    </xf>
    <xf numFmtId="0" fontId="1" fillId="0" borderId="26" xfId="0" applyFont="1" applyBorder="1"/>
    <xf numFmtId="0" fontId="8" fillId="0" borderId="0" xfId="2" quotePrefix="1" applyFont="1"/>
    <xf numFmtId="0" fontId="5" fillId="3" borderId="2" xfId="1" applyFont="1" applyFill="1" applyBorder="1" applyAlignment="1">
      <alignment wrapText="1"/>
    </xf>
    <xf numFmtId="164" fontId="5" fillId="0" borderId="1" xfId="0" applyNumberFormat="1" applyFont="1" applyBorder="1"/>
    <xf numFmtId="164" fontId="19" fillId="0" borderId="1" xfId="0" applyNumberFormat="1" applyFont="1" applyBorder="1"/>
    <xf numFmtId="0" fontId="2" fillId="0" borderId="1" xfId="0" applyFont="1" applyBorder="1" applyAlignment="1">
      <alignment horizontal="center" vertical="center" wrapText="1"/>
    </xf>
    <xf numFmtId="0" fontId="22" fillId="0" borderId="1" xfId="0" applyFont="1" applyBorder="1" applyAlignment="1">
      <alignment horizontal="left" wrapText="1"/>
    </xf>
    <xf numFmtId="0" fontId="22" fillId="0" borderId="1" xfId="0" applyFont="1" applyBorder="1" applyAlignment="1">
      <alignment wrapText="1"/>
    </xf>
    <xf numFmtId="0" fontId="15" fillId="0" borderId="1" xfId="2" applyFont="1" applyBorder="1" applyAlignment="1">
      <alignment horizontal="center" vertical="center" wrapText="1"/>
    </xf>
    <xf numFmtId="0" fontId="18" fillId="0" borderId="1" xfId="0" applyFont="1" applyBorder="1" applyAlignment="1">
      <alignment textRotation="90" wrapText="1"/>
    </xf>
    <xf numFmtId="0" fontId="17" fillId="2" borderId="1" xfId="1" applyFont="1" applyFill="1" applyBorder="1" applyAlignment="1">
      <alignment textRotation="90" wrapText="1"/>
    </xf>
    <xf numFmtId="0" fontId="2" fillId="2" borderId="1" xfId="0" applyFont="1" applyFill="1" applyBorder="1" applyAlignment="1">
      <alignment wrapText="1"/>
    </xf>
    <xf numFmtId="0" fontId="15" fillId="0" borderId="11" xfId="2" applyFont="1" applyBorder="1" applyAlignment="1">
      <alignment horizontal="center" vertical="center" wrapText="1"/>
    </xf>
    <xf numFmtId="0" fontId="15" fillId="0" borderId="7" xfId="2" applyFont="1" applyBorder="1" applyAlignment="1">
      <alignment horizontal="center" vertical="center" wrapText="1"/>
    </xf>
    <xf numFmtId="0" fontId="1" fillId="2" borderId="7" xfId="0" applyFont="1" applyFill="1" applyBorder="1" applyAlignment="1">
      <alignment wrapText="1"/>
    </xf>
    <xf numFmtId="0" fontId="6" fillId="2" borderId="7" xfId="0" applyFont="1" applyFill="1" applyBorder="1" applyAlignment="1">
      <alignment wrapText="1"/>
    </xf>
    <xf numFmtId="0" fontId="15" fillId="0" borderId="17" xfId="2" applyFont="1" applyBorder="1" applyAlignment="1">
      <alignment horizontal="center" vertical="center" wrapText="1"/>
    </xf>
    <xf numFmtId="164" fontId="1" fillId="0" borderId="17" xfId="0" applyNumberFormat="1" applyFont="1" applyBorder="1"/>
    <xf numFmtId="0" fontId="24" fillId="0" borderId="1" xfId="0" applyFont="1" applyBorder="1" applyAlignment="1">
      <alignment horizontal="center" vertical="center" wrapText="1"/>
    </xf>
    <xf numFmtId="0" fontId="25" fillId="2" borderId="1" xfId="1" applyFont="1" applyFill="1" applyBorder="1" applyAlignment="1">
      <alignment horizontal="center" wrapText="1"/>
    </xf>
    <xf numFmtId="0" fontId="25" fillId="0" borderId="1" xfId="0" applyFont="1" applyBorder="1" applyAlignment="1">
      <alignment horizontal="center" wrapText="1"/>
    </xf>
    <xf numFmtId="0" fontId="24" fillId="2" borderId="1" xfId="1" applyFont="1" applyFill="1" applyBorder="1" applyAlignment="1">
      <alignment horizontal="center" wrapText="1"/>
    </xf>
    <xf numFmtId="49" fontId="26" fillId="0" borderId="1" xfId="2" applyNumberFormat="1" applyFont="1" applyBorder="1" applyAlignment="1">
      <alignment horizontal="center"/>
    </xf>
    <xf numFmtId="0" fontId="26" fillId="0" borderId="7" xfId="2" applyFont="1" applyBorder="1"/>
    <xf numFmtId="0" fontId="26" fillId="0" borderId="5" xfId="2" applyFont="1" applyBorder="1" applyAlignment="1">
      <alignment horizontal="center" vertical="center" wrapText="1"/>
    </xf>
    <xf numFmtId="0" fontId="26" fillId="0" borderId="11" xfId="2" applyFont="1" applyBorder="1" applyAlignment="1">
      <alignment horizontal="left" vertical="center" wrapText="1"/>
    </xf>
    <xf numFmtId="0" fontId="26" fillId="0" borderId="1" xfId="2" applyFont="1" applyBorder="1" applyAlignment="1">
      <alignment horizontal="center"/>
    </xf>
    <xf numFmtId="0" fontId="26" fillId="0" borderId="7" xfId="2" applyFont="1" applyBorder="1" applyAlignment="1">
      <alignment wrapText="1"/>
    </xf>
    <xf numFmtId="49" fontId="26" fillId="3" borderId="1" xfId="2" applyNumberFormat="1" applyFont="1" applyFill="1" applyBorder="1" applyAlignment="1">
      <alignment horizontal="center"/>
    </xf>
    <xf numFmtId="0" fontId="26" fillId="3" borderId="7" xfId="2" applyFont="1" applyFill="1" applyBorder="1"/>
    <xf numFmtId="0" fontId="17" fillId="0" borderId="7" xfId="0" applyFont="1" applyBorder="1" applyAlignment="1">
      <alignment wrapText="1"/>
    </xf>
    <xf numFmtId="14" fontId="7" fillId="0" borderId="7" xfId="2" applyNumberFormat="1" applyFont="1" applyBorder="1" applyAlignment="1">
      <alignment horizontal="center"/>
    </xf>
    <xf numFmtId="0" fontId="26" fillId="0" borderId="13" xfId="2" applyFont="1" applyBorder="1" applyAlignment="1">
      <alignment horizontal="left"/>
    </xf>
    <xf numFmtId="0" fontId="23" fillId="0" borderId="1" xfId="0" applyFont="1" applyBorder="1" applyAlignment="1">
      <alignment wrapText="1"/>
    </xf>
    <xf numFmtId="164" fontId="11" fillId="0" borderId="13" xfId="0" applyNumberFormat="1" applyFont="1" applyBorder="1"/>
    <xf numFmtId="49" fontId="21" fillId="0" borderId="7" xfId="0" applyNumberFormat="1" applyFont="1" applyBorder="1" applyAlignment="1">
      <alignment horizontal="left" vertical="top" wrapText="1"/>
    </xf>
    <xf numFmtId="49" fontId="7" fillId="0" borderId="30" xfId="0" applyNumberFormat="1" applyFont="1" applyBorder="1" applyAlignment="1">
      <alignment horizontal="left" vertical="top" wrapText="1"/>
    </xf>
    <xf numFmtId="49" fontId="21" fillId="3" borderId="7" xfId="0" applyNumberFormat="1" applyFont="1" applyFill="1" applyBorder="1" applyAlignment="1">
      <alignment horizontal="left" vertical="top" wrapText="1"/>
    </xf>
    <xf numFmtId="49" fontId="7" fillId="3" borderId="7" xfId="0" applyNumberFormat="1" applyFont="1" applyFill="1" applyBorder="1" applyAlignment="1">
      <alignment horizontal="left" vertical="top" wrapText="1"/>
    </xf>
    <xf numFmtId="0" fontId="21" fillId="3" borderId="7" xfId="0" applyFont="1" applyFill="1" applyBorder="1" applyAlignment="1">
      <alignment wrapText="1"/>
    </xf>
    <xf numFmtId="0" fontId="21" fillId="3" borderId="7" xfId="0" applyFont="1" applyFill="1" applyBorder="1"/>
    <xf numFmtId="164" fontId="1" fillId="0" borderId="21" xfId="0" applyNumberFormat="1" applyFont="1" applyBorder="1"/>
    <xf numFmtId="164" fontId="6" fillId="2" borderId="3" xfId="0" applyNumberFormat="1" applyFont="1" applyFill="1" applyBorder="1"/>
    <xf numFmtId="0" fontId="5" fillId="0" borderId="7" xfId="0" applyFont="1" applyBorder="1" applyAlignment="1">
      <alignment wrapText="1"/>
    </xf>
    <xf numFmtId="0" fontId="5" fillId="0" borderId="2" xfId="0" applyFont="1" applyBorder="1" applyAlignment="1">
      <alignment wrapText="1"/>
    </xf>
    <xf numFmtId="0" fontId="20" fillId="0" borderId="31" xfId="0" applyFont="1" applyBorder="1" applyAlignment="1">
      <alignment vertical="center" wrapText="1"/>
    </xf>
    <xf numFmtId="49" fontId="21" fillId="3" borderId="1" xfId="0" applyNumberFormat="1" applyFont="1" applyFill="1" applyBorder="1" applyAlignment="1">
      <alignment horizontal="left" vertical="top" wrapText="1"/>
    </xf>
    <xf numFmtId="49" fontId="7" fillId="3" borderId="1" xfId="0" applyNumberFormat="1" applyFont="1" applyFill="1" applyBorder="1" applyAlignment="1">
      <alignment horizontal="left" vertical="top" wrapText="1"/>
    </xf>
    <xf numFmtId="0" fontId="7" fillId="0" borderId="7" xfId="2" applyFont="1" applyBorder="1" applyAlignment="1">
      <alignment horizontal="center" vertical="center" wrapText="1"/>
    </xf>
    <xf numFmtId="0" fontId="7" fillId="0" borderId="1" xfId="2" applyFont="1" applyBorder="1" applyAlignment="1">
      <alignment horizontal="center" vertical="center" wrapText="1"/>
    </xf>
    <xf numFmtId="0" fontId="5" fillId="0" borderId="14" xfId="0" applyFont="1" applyBorder="1" applyAlignment="1">
      <alignment horizontal="center" vertical="top" wrapText="1"/>
    </xf>
    <xf numFmtId="0" fontId="5" fillId="2" borderId="12" xfId="1" applyFont="1" applyFill="1" applyBorder="1" applyAlignment="1">
      <alignment wrapText="1"/>
    </xf>
    <xf numFmtId="0" fontId="6" fillId="0" borderId="7" xfId="0" applyFont="1" applyBorder="1" applyAlignment="1">
      <alignment wrapText="1"/>
    </xf>
    <xf numFmtId="49" fontId="5" fillId="3" borderId="1" xfId="17" applyNumberFormat="1" applyFont="1" applyFill="1" applyBorder="1" applyAlignment="1">
      <alignment horizontal="left" vertical="top" wrapText="1"/>
    </xf>
    <xf numFmtId="0" fontId="6" fillId="0" borderId="32" xfId="0" applyFont="1" applyBorder="1" applyAlignment="1">
      <alignment wrapText="1"/>
    </xf>
    <xf numFmtId="164" fontId="8" fillId="0" borderId="1" xfId="2" applyNumberFormat="1" applyFont="1" applyBorder="1" applyAlignment="1">
      <alignment horizontal="center"/>
    </xf>
    <xf numFmtId="164" fontId="7" fillId="0" borderId="1" xfId="2" applyNumberFormat="1" applyFont="1" applyBorder="1" applyAlignment="1">
      <alignment horizontal="center" wrapText="1"/>
    </xf>
    <xf numFmtId="164" fontId="8" fillId="3" borderId="1" xfId="2" applyNumberFormat="1" applyFont="1" applyFill="1" applyBorder="1" applyAlignment="1">
      <alignment horizontal="center"/>
    </xf>
    <xf numFmtId="164" fontId="7" fillId="3" borderId="1" xfId="2" applyNumberFormat="1" applyFont="1" applyFill="1" applyBorder="1" applyAlignment="1">
      <alignment horizontal="center" wrapText="1"/>
    </xf>
    <xf numFmtId="164" fontId="17" fillId="0" borderId="1" xfId="2" applyNumberFormat="1" applyFont="1" applyBorder="1" applyAlignment="1">
      <alignment horizontal="center"/>
    </xf>
    <xf numFmtId="164" fontId="17" fillId="0" borderId="1" xfId="2" applyNumberFormat="1" applyFont="1" applyBorder="1" applyAlignment="1">
      <alignment horizontal="center" wrapText="1"/>
    </xf>
    <xf numFmtId="164" fontId="7" fillId="3" borderId="1" xfId="2" applyNumberFormat="1" applyFont="1" applyFill="1" applyBorder="1" applyAlignment="1">
      <alignment horizontal="center"/>
    </xf>
    <xf numFmtId="164" fontId="27" fillId="0" borderId="1" xfId="2" applyNumberFormat="1" applyFont="1" applyBorder="1" applyAlignment="1">
      <alignment horizontal="center"/>
    </xf>
    <xf numFmtId="164" fontId="7" fillId="0" borderId="2" xfId="2" applyNumberFormat="1" applyFont="1" applyBorder="1" applyAlignment="1">
      <alignment horizontal="center" wrapText="1"/>
    </xf>
    <xf numFmtId="164" fontId="8" fillId="0" borderId="34" xfId="2" applyNumberFormat="1" applyFont="1" applyBorder="1" applyAlignment="1">
      <alignment horizontal="center"/>
    </xf>
    <xf numFmtId="164" fontId="8" fillId="0" borderId="33" xfId="2" applyNumberFormat="1" applyFont="1" applyBorder="1" applyAlignment="1">
      <alignment horizontal="center"/>
    </xf>
    <xf numFmtId="0" fontId="5" fillId="0" borderId="1" xfId="0" applyFont="1" applyBorder="1" applyAlignment="1">
      <alignment horizontal="center" vertical="top" wrapText="1"/>
    </xf>
    <xf numFmtId="49" fontId="7" fillId="0" borderId="1" xfId="0" applyNumberFormat="1" applyFont="1" applyBorder="1" applyAlignment="1">
      <alignment horizontal="left" vertical="top" wrapText="1"/>
    </xf>
    <xf numFmtId="49" fontId="21" fillId="0" borderId="1" xfId="0" applyNumberFormat="1" applyFont="1" applyBorder="1" applyAlignment="1">
      <alignment horizontal="left" vertical="top" wrapText="1"/>
    </xf>
    <xf numFmtId="49" fontId="17" fillId="3" borderId="1" xfId="0" applyNumberFormat="1" applyFont="1" applyFill="1" applyBorder="1" applyAlignment="1">
      <alignment horizontal="left" vertical="top" wrapText="1"/>
    </xf>
    <xf numFmtId="0" fontId="10" fillId="0" borderId="12" xfId="2" applyFont="1" applyBorder="1" applyAlignment="1">
      <alignment vertical="center" wrapText="1"/>
    </xf>
    <xf numFmtId="0" fontId="10" fillId="0" borderId="2" xfId="2" applyFont="1" applyBorder="1" applyAlignment="1">
      <alignment vertical="center" wrapText="1"/>
    </xf>
    <xf numFmtId="0" fontId="17" fillId="2" borderId="12" xfId="1" applyFont="1" applyFill="1" applyBorder="1" applyAlignment="1">
      <alignment textRotation="90" wrapText="1"/>
    </xf>
    <xf numFmtId="0" fontId="3" fillId="0" borderId="0" xfId="0" applyFont="1" applyAlignment="1">
      <alignment horizontal="center" wrapText="1"/>
    </xf>
    <xf numFmtId="0" fontId="1" fillId="0" borderId="0" xfId="0" applyFont="1" applyAlignment="1">
      <alignment horizontal="center"/>
    </xf>
    <xf numFmtId="0" fontId="1" fillId="0" borderId="28" xfId="0" applyFont="1" applyBorder="1" applyAlignment="1">
      <alignment horizontal="center"/>
    </xf>
    <xf numFmtId="0" fontId="7" fillId="0" borderId="28" xfId="2" applyFont="1" applyBorder="1" applyAlignment="1">
      <alignment horizontal="center"/>
    </xf>
    <xf numFmtId="0" fontId="7" fillId="0" borderId="0" xfId="2" applyFont="1" applyAlignment="1">
      <alignment horizontal="center"/>
    </xf>
    <xf numFmtId="0" fontId="11" fillId="0" borderId="0" xfId="2" applyFont="1" applyAlignment="1">
      <alignment horizontal="center" wrapText="1"/>
    </xf>
    <xf numFmtId="0" fontId="1" fillId="0" borderId="26" xfId="0" applyFont="1" applyBorder="1" applyAlignment="1">
      <alignment horizontal="center"/>
    </xf>
    <xf numFmtId="0" fontId="2" fillId="0" borderId="18" xfId="0" applyFont="1" applyBorder="1" applyAlignment="1">
      <alignment horizontal="center" vertical="center" textRotation="90"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textRotation="90"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2" xfId="0" applyFont="1" applyBorder="1" applyAlignment="1">
      <alignment horizontal="center" vertical="center" textRotation="90" wrapText="1"/>
    </xf>
    <xf numFmtId="0" fontId="2" fillId="0" borderId="20" xfId="0" applyFont="1" applyBorder="1" applyAlignment="1">
      <alignment horizontal="center" vertical="center" textRotation="90" wrapText="1"/>
    </xf>
    <xf numFmtId="0" fontId="1" fillId="0" borderId="27" xfId="0" applyFont="1" applyBorder="1" applyAlignment="1">
      <alignment horizontal="center"/>
    </xf>
    <xf numFmtId="0" fontId="1" fillId="0" borderId="29" xfId="0" applyFont="1" applyBorder="1" applyAlignment="1">
      <alignment horizontal="right"/>
    </xf>
  </cellXfs>
  <cellStyles count="18">
    <cellStyle name="Hyperlink 2" xfId="6" xr:uid="{A7ED6A16-8CFD-40F9-B737-A2576DB6C84D}"/>
    <cellStyle name="Hipersaitas 2" xfId="7" xr:uid="{70D5F200-0387-4477-B5F3-A2EAD04CD0EF}"/>
    <cellStyle name="Įprastas" xfId="0" builtinId="0"/>
    <cellStyle name="Įprastas 2" xfId="3" xr:uid="{00000000-0005-0000-0000-000001000000}"/>
    <cellStyle name="Įprastas 3" xfId="4" xr:uid="{CB160910-98F8-4ABD-B712-E82C5AA4A5E8}"/>
    <cellStyle name="Įprastas 4" xfId="5" xr:uid="{8D471CA7-26C5-46D7-97F5-4B0A2D6DFB89}"/>
    <cellStyle name="Įprastas 5" xfId="17" xr:uid="{D6EEC812-F9BA-42B9-A7D1-C60FFC224E14}"/>
    <cellStyle name="Normal 2" xfId="1" xr:uid="{00000000-0005-0000-0000-000002000000}"/>
    <cellStyle name="Normal 2 2" xfId="9" xr:uid="{FAB09FA7-3451-46C4-812F-575AB778256E}"/>
    <cellStyle name="Normal 2 3" xfId="8" xr:uid="{EDF5FDFB-92E3-42A9-B56C-4F5968B21C7B}"/>
    <cellStyle name="Normal 3" xfId="10" xr:uid="{25F41299-090A-4E93-AC7F-10D923CFD2C9}"/>
    <cellStyle name="Normal 4" xfId="11" xr:uid="{07FE23A7-3C3A-4F5E-82EB-512CF248A6C8}"/>
    <cellStyle name="Normal 6" xfId="12" xr:uid="{D8F7E594-BD17-4B23-B3D0-4CF7C967CF3B}"/>
    <cellStyle name="Normal_All Accounts" xfId="13" xr:uid="{70D48332-9C8C-497B-B06A-D204903A3CC9}"/>
    <cellStyle name="Paprastas 2" xfId="2" xr:uid="{00000000-0005-0000-0000-000003000000}"/>
    <cellStyle name="Paprastas_Kopija VMS_RD020_DK_Klausimynas_1.0-2007 02 23" xfId="14" xr:uid="{07E6AA93-A14A-4230-91CD-ACB2A26E9302}"/>
    <cellStyle name="Style 1" xfId="15" xr:uid="{AEDD7625-E6F0-4A49-9AA1-65C47C768D55}"/>
    <cellStyle name="Stilius 1" xfId="16" xr:uid="{CA5E35AC-6DC6-4F9B-80E9-3FBCD1F905C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41"/>
  <sheetViews>
    <sheetView zoomScaleNormal="100" workbookViewId="0">
      <selection activeCell="B2" sqref="B2:E2"/>
    </sheetView>
  </sheetViews>
  <sheetFormatPr defaultColWidth="9.109375" defaultRowHeight="13.8" x14ac:dyDescent="0.25"/>
  <cols>
    <col min="1" max="1" width="13.44140625" style="1" customWidth="1"/>
    <col min="2" max="2" width="52.109375" style="1" customWidth="1"/>
    <col min="3" max="3" width="4.88671875" style="1" customWidth="1"/>
    <col min="4" max="4" width="14.33203125" style="1" customWidth="1"/>
    <col min="5" max="6" width="13.33203125" style="1" customWidth="1"/>
    <col min="7" max="16384" width="9.109375" style="1"/>
  </cols>
  <sheetData>
    <row r="1" spans="1:5" x14ac:dyDescent="0.25">
      <c r="B1" s="198" t="s">
        <v>662</v>
      </c>
      <c r="C1" s="198"/>
      <c r="D1" s="198"/>
      <c r="E1" s="198"/>
    </row>
    <row r="2" spans="1:5" x14ac:dyDescent="0.25">
      <c r="B2" s="198" t="s">
        <v>663</v>
      </c>
      <c r="C2" s="198"/>
      <c r="D2" s="198"/>
      <c r="E2" s="198"/>
    </row>
    <row r="3" spans="1:5" x14ac:dyDescent="0.25">
      <c r="B3" s="198" t="s">
        <v>602</v>
      </c>
      <c r="C3" s="198"/>
      <c r="D3" s="198"/>
      <c r="E3" s="198"/>
    </row>
    <row r="4" spans="1:5" ht="9" customHeight="1" x14ac:dyDescent="0.25"/>
    <row r="5" spans="1:5" ht="33" customHeight="1" x14ac:dyDescent="0.25">
      <c r="A5" s="197" t="s">
        <v>603</v>
      </c>
      <c r="B5" s="197"/>
      <c r="C5" s="197"/>
      <c r="D5" s="197"/>
      <c r="E5" s="197"/>
    </row>
    <row r="6" spans="1:5" ht="6.75" customHeight="1" x14ac:dyDescent="0.25"/>
    <row r="7" spans="1:5" ht="14.4" thickBot="1" x14ac:dyDescent="0.3">
      <c r="D7" s="2"/>
      <c r="E7" s="2" t="s">
        <v>333</v>
      </c>
    </row>
    <row r="8" spans="1:5" ht="53.25" customHeight="1" thickTop="1" thickBot="1" x14ac:dyDescent="0.3">
      <c r="A8" s="109" t="s">
        <v>0</v>
      </c>
      <c r="B8" s="37" t="s">
        <v>1</v>
      </c>
      <c r="C8" s="37" t="s">
        <v>82</v>
      </c>
      <c r="D8" s="82" t="s">
        <v>310</v>
      </c>
      <c r="E8" s="83" t="s">
        <v>311</v>
      </c>
    </row>
    <row r="9" spans="1:5" ht="14.4" thickTop="1" x14ac:dyDescent="0.25">
      <c r="A9" s="14" t="s">
        <v>3</v>
      </c>
      <c r="B9" s="14" t="s">
        <v>483</v>
      </c>
      <c r="C9" s="106">
        <v>1</v>
      </c>
      <c r="D9" s="71">
        <f>D10+D12+D16</f>
        <v>17541</v>
      </c>
      <c r="E9" s="71">
        <f>E10+E12+E16</f>
        <v>18744.3</v>
      </c>
    </row>
    <row r="10" spans="1:5" x14ac:dyDescent="0.25">
      <c r="A10" s="6" t="s">
        <v>4</v>
      </c>
      <c r="B10" s="6" t="s">
        <v>484</v>
      </c>
      <c r="C10" s="107">
        <v>2</v>
      </c>
      <c r="D10" s="72">
        <f>D11</f>
        <v>16789</v>
      </c>
      <c r="E10" s="72">
        <f>E11</f>
        <v>17973.400000000001</v>
      </c>
    </row>
    <row r="11" spans="1:5" x14ac:dyDescent="0.25">
      <c r="A11" s="7" t="s">
        <v>5</v>
      </c>
      <c r="B11" s="7" t="s">
        <v>381</v>
      </c>
      <c r="C11" s="108">
        <v>3</v>
      </c>
      <c r="D11" s="73">
        <v>16789</v>
      </c>
      <c r="E11" s="73">
        <v>17973.400000000001</v>
      </c>
    </row>
    <row r="12" spans="1:5" x14ac:dyDescent="0.25">
      <c r="A12" s="6" t="s">
        <v>6</v>
      </c>
      <c r="B12" s="6" t="s">
        <v>485</v>
      </c>
      <c r="C12" s="107">
        <v>4</v>
      </c>
      <c r="D12" s="72">
        <f>SUM(D13:D15)</f>
        <v>727</v>
      </c>
      <c r="E12" s="72">
        <f>SUM(E13:E15)</f>
        <v>744.59999999999991</v>
      </c>
    </row>
    <row r="13" spans="1:5" x14ac:dyDescent="0.25">
      <c r="A13" s="7" t="s">
        <v>7</v>
      </c>
      <c r="B13" s="7" t="s">
        <v>8</v>
      </c>
      <c r="C13" s="108">
        <v>5</v>
      </c>
      <c r="D13" s="73">
        <v>526</v>
      </c>
      <c r="E13" s="73">
        <v>529.9</v>
      </c>
    </row>
    <row r="14" spans="1:5" x14ac:dyDescent="0.25">
      <c r="A14" s="7" t="s">
        <v>9</v>
      </c>
      <c r="B14" s="7" t="s">
        <v>10</v>
      </c>
      <c r="C14" s="108">
        <v>6</v>
      </c>
      <c r="D14" s="73">
        <v>15</v>
      </c>
      <c r="E14" s="73">
        <v>5.8</v>
      </c>
    </row>
    <row r="15" spans="1:5" x14ac:dyDescent="0.25">
      <c r="A15" s="7" t="s">
        <v>11</v>
      </c>
      <c r="B15" s="7" t="s">
        <v>12</v>
      </c>
      <c r="C15" s="108">
        <v>7</v>
      </c>
      <c r="D15" s="73">
        <v>186</v>
      </c>
      <c r="E15" s="73">
        <v>208.9</v>
      </c>
    </row>
    <row r="16" spans="1:5" x14ac:dyDescent="0.25">
      <c r="A16" s="6" t="s">
        <v>13</v>
      </c>
      <c r="B16" s="6" t="s">
        <v>486</v>
      </c>
      <c r="C16" s="107">
        <v>8</v>
      </c>
      <c r="D16" s="72">
        <f>SUM(D17:D17)</f>
        <v>25</v>
      </c>
      <c r="E16" s="72">
        <f>SUM(E17:E17)</f>
        <v>26.3</v>
      </c>
    </row>
    <row r="17" spans="1:5" x14ac:dyDescent="0.25">
      <c r="A17" s="7" t="s">
        <v>14</v>
      </c>
      <c r="B17" s="7" t="s">
        <v>15</v>
      </c>
      <c r="C17" s="118">
        <v>9</v>
      </c>
      <c r="D17" s="73">
        <v>25</v>
      </c>
      <c r="E17" s="73">
        <v>26.3</v>
      </c>
    </row>
    <row r="18" spans="1:5" x14ac:dyDescent="0.25">
      <c r="A18" s="6" t="s">
        <v>16</v>
      </c>
      <c r="B18" s="6" t="s">
        <v>487</v>
      </c>
      <c r="C18" s="117">
        <v>10</v>
      </c>
      <c r="D18" s="72">
        <f>D19</f>
        <v>11694.400000000001</v>
      </c>
      <c r="E18" s="72">
        <f>E19</f>
        <v>11555.800000000001</v>
      </c>
    </row>
    <row r="19" spans="1:5" x14ac:dyDescent="0.25">
      <c r="A19" s="6" t="s">
        <v>17</v>
      </c>
      <c r="B19" s="6" t="s">
        <v>488</v>
      </c>
      <c r="C19" s="117">
        <v>11</v>
      </c>
      <c r="D19" s="72">
        <f>D20+D75</f>
        <v>11694.400000000001</v>
      </c>
      <c r="E19" s="72">
        <f>E20+E75</f>
        <v>11555.800000000001</v>
      </c>
    </row>
    <row r="20" spans="1:5" ht="27.6" x14ac:dyDescent="0.25">
      <c r="A20" s="6" t="s">
        <v>18</v>
      </c>
      <c r="B20" s="9" t="s">
        <v>482</v>
      </c>
      <c r="C20" s="117">
        <v>12</v>
      </c>
      <c r="D20" s="72">
        <f>D21+D51+D53</f>
        <v>10586.400000000001</v>
      </c>
      <c r="E20" s="72">
        <f>E21+E51+E53</f>
        <v>10448.700000000001</v>
      </c>
    </row>
    <row r="21" spans="1:5" ht="27.6" x14ac:dyDescent="0.25">
      <c r="A21" s="77" t="s">
        <v>19</v>
      </c>
      <c r="B21" s="114" t="s">
        <v>489</v>
      </c>
      <c r="C21" s="117">
        <v>13</v>
      </c>
      <c r="D21" s="78">
        <f>D22+D47+D48</f>
        <v>9828.6</v>
      </c>
      <c r="E21" s="78">
        <f>E22+E47+E48</f>
        <v>9789.2999999999993</v>
      </c>
    </row>
    <row r="22" spans="1:5" ht="27.6" x14ac:dyDescent="0.25">
      <c r="A22" s="7"/>
      <c r="B22" s="9" t="s">
        <v>527</v>
      </c>
      <c r="C22" s="117">
        <v>14</v>
      </c>
      <c r="D22" s="72">
        <f>SUM(D23:D46)</f>
        <v>3264.6</v>
      </c>
      <c r="E22" s="72">
        <f>SUM(E23:E46)</f>
        <v>3226.1</v>
      </c>
    </row>
    <row r="23" spans="1:5" x14ac:dyDescent="0.25">
      <c r="A23" s="7"/>
      <c r="B23" s="3" t="s">
        <v>266</v>
      </c>
      <c r="C23" s="118">
        <v>15</v>
      </c>
      <c r="D23" s="73">
        <v>0.1</v>
      </c>
      <c r="E23" s="73">
        <v>0.1</v>
      </c>
    </row>
    <row r="24" spans="1:5" x14ac:dyDescent="0.25">
      <c r="A24" s="7"/>
      <c r="B24" s="5" t="s">
        <v>267</v>
      </c>
      <c r="C24" s="118">
        <v>16</v>
      </c>
      <c r="D24" s="73">
        <v>19.8</v>
      </c>
      <c r="E24" s="73">
        <v>19.8</v>
      </c>
    </row>
    <row r="25" spans="1:5" ht="29.1" customHeight="1" x14ac:dyDescent="0.25">
      <c r="A25" s="7"/>
      <c r="B25" s="3" t="s">
        <v>268</v>
      </c>
      <c r="C25" s="118">
        <v>17</v>
      </c>
      <c r="D25" s="73">
        <v>8</v>
      </c>
      <c r="E25" s="73">
        <v>8</v>
      </c>
    </row>
    <row r="26" spans="1:5" ht="29.1" customHeight="1" x14ac:dyDescent="0.25">
      <c r="A26" s="7"/>
      <c r="B26" s="4" t="s">
        <v>269</v>
      </c>
      <c r="C26" s="118">
        <v>18</v>
      </c>
      <c r="D26" s="73">
        <v>140</v>
      </c>
      <c r="E26" s="73">
        <v>123.5</v>
      </c>
    </row>
    <row r="27" spans="1:5" x14ac:dyDescent="0.25">
      <c r="A27" s="7"/>
      <c r="B27" s="4" t="s">
        <v>270</v>
      </c>
      <c r="C27" s="118">
        <v>19</v>
      </c>
      <c r="D27" s="73">
        <v>347</v>
      </c>
      <c r="E27" s="73">
        <v>339.3</v>
      </c>
    </row>
    <row r="28" spans="1:5" x14ac:dyDescent="0.25">
      <c r="A28" s="7"/>
      <c r="B28" s="4" t="s">
        <v>271</v>
      </c>
      <c r="C28" s="118">
        <v>20</v>
      </c>
      <c r="D28" s="73">
        <v>1422.9</v>
      </c>
      <c r="E28" s="73">
        <v>1410.2</v>
      </c>
    </row>
    <row r="29" spans="1:5" x14ac:dyDescent="0.25">
      <c r="A29" s="7"/>
      <c r="B29" s="4" t="s">
        <v>272</v>
      </c>
      <c r="C29" s="118">
        <v>21</v>
      </c>
      <c r="D29" s="73">
        <v>20.8</v>
      </c>
      <c r="E29" s="73">
        <v>20.8</v>
      </c>
    </row>
    <row r="30" spans="1:5" ht="29.1" customHeight="1" x14ac:dyDescent="0.25">
      <c r="A30" s="7"/>
      <c r="B30" s="4" t="s">
        <v>474</v>
      </c>
      <c r="C30" s="118">
        <v>22</v>
      </c>
      <c r="D30" s="73">
        <v>44.8</v>
      </c>
      <c r="E30" s="73">
        <v>44.8</v>
      </c>
    </row>
    <row r="31" spans="1:5" x14ac:dyDescent="0.25">
      <c r="A31" s="7"/>
      <c r="B31" s="3" t="s">
        <v>273</v>
      </c>
      <c r="C31" s="118">
        <v>23</v>
      </c>
      <c r="D31" s="73">
        <v>21.6</v>
      </c>
      <c r="E31" s="73">
        <v>21.6</v>
      </c>
    </row>
    <row r="32" spans="1:5" x14ac:dyDescent="0.25">
      <c r="A32" s="7"/>
      <c r="B32" s="3" t="s">
        <v>274</v>
      </c>
      <c r="C32" s="118">
        <v>24</v>
      </c>
      <c r="D32" s="73">
        <v>3.5</v>
      </c>
      <c r="E32" s="73">
        <v>3.5</v>
      </c>
    </row>
    <row r="33" spans="1:5" ht="29.1" customHeight="1" x14ac:dyDescent="0.25">
      <c r="A33" s="7"/>
      <c r="B33" s="10" t="s">
        <v>275</v>
      </c>
      <c r="C33" s="118">
        <v>25</v>
      </c>
      <c r="D33" s="73">
        <v>0.3</v>
      </c>
      <c r="E33" s="73">
        <v>0.3</v>
      </c>
    </row>
    <row r="34" spans="1:5" x14ac:dyDescent="0.25">
      <c r="A34" s="7"/>
      <c r="B34" s="3" t="s">
        <v>276</v>
      </c>
      <c r="C34" s="118">
        <v>26</v>
      </c>
      <c r="D34" s="73">
        <v>38.1</v>
      </c>
      <c r="E34" s="73">
        <v>38.1</v>
      </c>
    </row>
    <row r="35" spans="1:5" x14ac:dyDescent="0.25">
      <c r="A35" s="7"/>
      <c r="B35" s="3" t="s">
        <v>277</v>
      </c>
      <c r="C35" s="118">
        <v>27</v>
      </c>
      <c r="D35" s="105">
        <v>529.1</v>
      </c>
      <c r="E35" s="105">
        <v>529.1</v>
      </c>
    </row>
    <row r="36" spans="1:5" ht="31.5" customHeight="1" x14ac:dyDescent="0.25">
      <c r="A36" s="7"/>
      <c r="B36" s="3" t="s">
        <v>278</v>
      </c>
      <c r="C36" s="118">
        <v>28</v>
      </c>
      <c r="D36" s="73">
        <v>1.7</v>
      </c>
      <c r="E36" s="73">
        <v>1.7</v>
      </c>
    </row>
    <row r="37" spans="1:5" x14ac:dyDescent="0.25">
      <c r="A37" s="7"/>
      <c r="B37" s="3" t="s">
        <v>279</v>
      </c>
      <c r="C37" s="118">
        <v>29</v>
      </c>
      <c r="D37" s="73">
        <v>214.8</v>
      </c>
      <c r="E37" s="73">
        <v>214.8</v>
      </c>
    </row>
    <row r="38" spans="1:5" x14ac:dyDescent="0.25">
      <c r="A38" s="7"/>
      <c r="B38" s="4" t="s">
        <v>280</v>
      </c>
      <c r="C38" s="118">
        <v>30</v>
      </c>
      <c r="D38" s="73">
        <v>207</v>
      </c>
      <c r="E38" s="73">
        <v>207</v>
      </c>
    </row>
    <row r="39" spans="1:5" ht="29.1" customHeight="1" x14ac:dyDescent="0.25">
      <c r="A39" s="7"/>
      <c r="B39" s="4" t="s">
        <v>281</v>
      </c>
      <c r="C39" s="118">
        <v>31</v>
      </c>
      <c r="D39" s="73">
        <v>12.6</v>
      </c>
      <c r="E39" s="73">
        <v>12.6</v>
      </c>
    </row>
    <row r="40" spans="1:5" ht="41.4" x14ac:dyDescent="0.25">
      <c r="A40" s="7"/>
      <c r="B40" s="3" t="s">
        <v>531</v>
      </c>
      <c r="C40" s="118">
        <v>32</v>
      </c>
      <c r="D40" s="73">
        <v>127.4</v>
      </c>
      <c r="E40" s="73">
        <v>127.4</v>
      </c>
    </row>
    <row r="41" spans="1:5" ht="27.6" x14ac:dyDescent="0.25">
      <c r="A41" s="7"/>
      <c r="B41" s="3" t="s">
        <v>604</v>
      </c>
      <c r="C41" s="118">
        <v>33</v>
      </c>
      <c r="D41" s="73">
        <v>43.1</v>
      </c>
      <c r="E41" s="73">
        <v>43.1</v>
      </c>
    </row>
    <row r="42" spans="1:5" ht="27.6" x14ac:dyDescent="0.25">
      <c r="A42" s="7"/>
      <c r="B42" s="177" t="s">
        <v>606</v>
      </c>
      <c r="C42" s="118">
        <v>34</v>
      </c>
      <c r="D42" s="73">
        <v>5.4</v>
      </c>
      <c r="E42" s="73">
        <v>5.4</v>
      </c>
    </row>
    <row r="43" spans="1:5" ht="15" customHeight="1" x14ac:dyDescent="0.25">
      <c r="A43" s="7"/>
      <c r="B43" s="69" t="s">
        <v>350</v>
      </c>
      <c r="C43" s="118">
        <v>35</v>
      </c>
      <c r="D43" s="73">
        <v>1.5</v>
      </c>
      <c r="E43" s="73">
        <v>1.5</v>
      </c>
    </row>
    <row r="44" spans="1:5" ht="15" customHeight="1" x14ac:dyDescent="0.25">
      <c r="A44" s="7"/>
      <c r="B44" s="69" t="s">
        <v>382</v>
      </c>
      <c r="C44" s="118">
        <v>36</v>
      </c>
      <c r="D44" s="73">
        <v>3.5</v>
      </c>
      <c r="E44" s="73">
        <v>1.9</v>
      </c>
    </row>
    <row r="45" spans="1:5" ht="41.4" x14ac:dyDescent="0.25">
      <c r="A45" s="7"/>
      <c r="B45" s="175" t="s">
        <v>605</v>
      </c>
      <c r="C45" s="118">
        <v>37</v>
      </c>
      <c r="D45" s="73">
        <v>21.9</v>
      </c>
      <c r="E45" s="73">
        <v>21.9</v>
      </c>
    </row>
    <row r="46" spans="1:5" ht="55.2" x14ac:dyDescent="0.25">
      <c r="A46" s="7"/>
      <c r="B46" s="110" t="s">
        <v>475</v>
      </c>
      <c r="C46" s="118">
        <v>38</v>
      </c>
      <c r="D46" s="73">
        <v>29.7</v>
      </c>
      <c r="E46" s="73">
        <v>29.7</v>
      </c>
    </row>
    <row r="47" spans="1:5" x14ac:dyDescent="0.25">
      <c r="A47" s="7"/>
      <c r="B47" s="9" t="s">
        <v>36</v>
      </c>
      <c r="C47" s="117">
        <v>39</v>
      </c>
      <c r="D47" s="72">
        <v>6198</v>
      </c>
      <c r="E47" s="72">
        <v>6197.8</v>
      </c>
    </row>
    <row r="48" spans="1:5" x14ac:dyDescent="0.25">
      <c r="A48" s="7"/>
      <c r="B48" s="9" t="s">
        <v>314</v>
      </c>
      <c r="C48" s="117">
        <v>40</v>
      </c>
      <c r="D48" s="72">
        <f>SUM(D49:D50)</f>
        <v>366</v>
      </c>
      <c r="E48" s="72">
        <f>SUM(E49:E50)</f>
        <v>365.4</v>
      </c>
    </row>
    <row r="49" spans="1:5" ht="41.4" x14ac:dyDescent="0.25">
      <c r="A49" s="7"/>
      <c r="B49" s="126" t="s">
        <v>386</v>
      </c>
      <c r="C49" s="118">
        <v>41</v>
      </c>
      <c r="D49" s="111">
        <v>30.2</v>
      </c>
      <c r="E49" s="111">
        <v>30.2</v>
      </c>
    </row>
    <row r="50" spans="1:5" ht="41.4" x14ac:dyDescent="0.25">
      <c r="A50" s="7"/>
      <c r="B50" s="112" t="s">
        <v>476</v>
      </c>
      <c r="C50" s="118">
        <v>42</v>
      </c>
      <c r="D50" s="111">
        <v>335.8</v>
      </c>
      <c r="E50" s="111">
        <v>335.2</v>
      </c>
    </row>
    <row r="51" spans="1:5" ht="41.4" x14ac:dyDescent="0.25">
      <c r="A51" s="77" t="s">
        <v>306</v>
      </c>
      <c r="B51" s="80" t="s">
        <v>383</v>
      </c>
      <c r="C51" s="117">
        <v>43</v>
      </c>
      <c r="D51" s="78">
        <f>SUM(D52:D52)</f>
        <v>12.6</v>
      </c>
      <c r="E51" s="78">
        <f>SUM(E52:E52)</f>
        <v>8.6999999999999993</v>
      </c>
    </row>
    <row r="52" spans="1:5" ht="27.6" x14ac:dyDescent="0.25">
      <c r="A52" s="7"/>
      <c r="B52" s="157" t="s">
        <v>532</v>
      </c>
      <c r="C52" s="118">
        <v>44</v>
      </c>
      <c r="D52" s="73">
        <v>12.6</v>
      </c>
      <c r="E52" s="73">
        <v>8.6999999999999993</v>
      </c>
    </row>
    <row r="53" spans="1:5" x14ac:dyDescent="0.25">
      <c r="A53" s="77" t="s">
        <v>384</v>
      </c>
      <c r="B53" s="80" t="s">
        <v>385</v>
      </c>
      <c r="C53" s="117">
        <v>45</v>
      </c>
      <c r="D53" s="128">
        <f>SUM(D54:D74)</f>
        <v>745.2</v>
      </c>
      <c r="E53" s="128">
        <f>SUM(E54:E74)</f>
        <v>650.70000000000005</v>
      </c>
    </row>
    <row r="54" spans="1:5" ht="27.6" x14ac:dyDescent="0.25">
      <c r="A54" s="32"/>
      <c r="B54" s="112" t="s">
        <v>477</v>
      </c>
      <c r="C54" s="118">
        <v>46</v>
      </c>
      <c r="D54" s="73">
        <v>65.900000000000006</v>
      </c>
      <c r="E54" s="73">
        <v>65.8</v>
      </c>
    </row>
    <row r="55" spans="1:5" ht="55.2" x14ac:dyDescent="0.25">
      <c r="A55" s="32"/>
      <c r="B55" s="130" t="s">
        <v>478</v>
      </c>
      <c r="C55" s="118">
        <v>47</v>
      </c>
      <c r="D55" s="73">
        <v>85.4</v>
      </c>
      <c r="E55" s="73">
        <v>85.3</v>
      </c>
    </row>
    <row r="56" spans="1:5" ht="27.6" x14ac:dyDescent="0.25">
      <c r="A56" s="32"/>
      <c r="B56" s="131" t="s">
        <v>480</v>
      </c>
      <c r="C56" s="118">
        <v>48</v>
      </c>
      <c r="D56" s="73">
        <v>206.4</v>
      </c>
      <c r="E56" s="73">
        <v>205.1</v>
      </c>
    </row>
    <row r="57" spans="1:5" x14ac:dyDescent="0.25">
      <c r="A57" s="32"/>
      <c r="B57" s="5" t="s">
        <v>533</v>
      </c>
      <c r="C57" s="118">
        <v>49</v>
      </c>
      <c r="D57" s="73">
        <v>79.400000000000006</v>
      </c>
      <c r="E57" s="73">
        <v>79.400000000000006</v>
      </c>
    </row>
    <row r="58" spans="1:5" ht="27.6" x14ac:dyDescent="0.25">
      <c r="A58" s="32"/>
      <c r="B58" s="5" t="s">
        <v>534</v>
      </c>
      <c r="C58" s="118">
        <v>50</v>
      </c>
      <c r="D58" s="73">
        <v>0.1</v>
      </c>
      <c r="E58" s="73">
        <v>0.1</v>
      </c>
    </row>
    <row r="59" spans="1:5" ht="27.6" x14ac:dyDescent="0.25">
      <c r="A59" s="32"/>
      <c r="B59" s="176" t="s">
        <v>607</v>
      </c>
      <c r="C59" s="118">
        <v>51</v>
      </c>
      <c r="D59" s="73">
        <v>14.2</v>
      </c>
      <c r="E59" s="73">
        <v>13.9</v>
      </c>
    </row>
    <row r="60" spans="1:5" x14ac:dyDescent="0.25">
      <c r="A60" s="32"/>
      <c r="B60" s="167" t="s">
        <v>535</v>
      </c>
      <c r="C60" s="118">
        <v>52</v>
      </c>
      <c r="D60" s="73">
        <v>31</v>
      </c>
      <c r="E60" s="73">
        <v>31</v>
      </c>
    </row>
    <row r="61" spans="1:5" ht="27.6" x14ac:dyDescent="0.25">
      <c r="A61" s="32"/>
      <c r="B61" s="110" t="s">
        <v>608</v>
      </c>
      <c r="C61" s="118">
        <v>53</v>
      </c>
      <c r="D61" s="73">
        <v>31.1</v>
      </c>
      <c r="E61" s="73">
        <v>31.1</v>
      </c>
    </row>
    <row r="62" spans="1:5" x14ac:dyDescent="0.25">
      <c r="A62" s="32"/>
      <c r="B62" s="167" t="s">
        <v>558</v>
      </c>
      <c r="C62" s="118">
        <v>54</v>
      </c>
      <c r="D62" s="73">
        <v>12.5</v>
      </c>
      <c r="E62" s="73">
        <v>12.5</v>
      </c>
    </row>
    <row r="63" spans="1:5" ht="27.6" x14ac:dyDescent="0.25">
      <c r="A63" s="32"/>
      <c r="B63" s="5" t="s">
        <v>536</v>
      </c>
      <c r="C63" s="118">
        <v>55</v>
      </c>
      <c r="D63" s="73">
        <v>1.6</v>
      </c>
      <c r="E63" s="73">
        <v>1.6</v>
      </c>
    </row>
    <row r="64" spans="1:5" ht="63.75" customHeight="1" x14ac:dyDescent="0.25">
      <c r="A64" s="32"/>
      <c r="B64" s="5" t="s">
        <v>539</v>
      </c>
      <c r="C64" s="118">
        <v>56</v>
      </c>
      <c r="D64" s="73">
        <v>1</v>
      </c>
      <c r="E64" s="73">
        <v>1</v>
      </c>
    </row>
    <row r="65" spans="1:5" ht="41.4" x14ac:dyDescent="0.25">
      <c r="A65" s="32"/>
      <c r="B65" s="5" t="s">
        <v>538</v>
      </c>
      <c r="C65" s="118">
        <v>57</v>
      </c>
      <c r="D65" s="73">
        <v>2.2000000000000002</v>
      </c>
      <c r="E65" s="73">
        <v>0.5</v>
      </c>
    </row>
    <row r="66" spans="1:5" x14ac:dyDescent="0.25">
      <c r="A66" s="32"/>
      <c r="B66" s="5" t="s">
        <v>479</v>
      </c>
      <c r="C66" s="118">
        <v>58</v>
      </c>
      <c r="D66" s="73">
        <v>10.9</v>
      </c>
      <c r="E66" s="73">
        <v>10.9</v>
      </c>
    </row>
    <row r="67" spans="1:5" ht="61.5" customHeight="1" x14ac:dyDescent="0.25">
      <c r="A67" s="32"/>
      <c r="B67" s="5" t="s">
        <v>537</v>
      </c>
      <c r="C67" s="118">
        <v>59</v>
      </c>
      <c r="D67" s="73">
        <v>4.2</v>
      </c>
      <c r="E67" s="73">
        <v>4.2</v>
      </c>
    </row>
    <row r="68" spans="1:5" ht="96.6" x14ac:dyDescent="0.25">
      <c r="A68" s="32"/>
      <c r="B68" s="110" t="s">
        <v>609</v>
      </c>
      <c r="C68" s="118">
        <v>60</v>
      </c>
      <c r="D68" s="73">
        <v>9.3000000000000007</v>
      </c>
      <c r="E68" s="73">
        <v>9.3000000000000007</v>
      </c>
    </row>
    <row r="69" spans="1:5" ht="82.8" x14ac:dyDescent="0.25">
      <c r="A69" s="32"/>
      <c r="B69" s="110" t="s">
        <v>610</v>
      </c>
      <c r="C69" s="118">
        <v>61</v>
      </c>
      <c r="D69" s="73">
        <v>1.8</v>
      </c>
      <c r="E69" s="73">
        <v>1.5</v>
      </c>
    </row>
    <row r="70" spans="1:5" ht="41.4" x14ac:dyDescent="0.25">
      <c r="A70" s="32"/>
      <c r="B70" s="5" t="s">
        <v>540</v>
      </c>
      <c r="C70" s="118">
        <v>62</v>
      </c>
      <c r="D70" s="73">
        <v>18.399999999999999</v>
      </c>
      <c r="E70" s="73">
        <v>18.399999999999999</v>
      </c>
    </row>
    <row r="71" spans="1:5" x14ac:dyDescent="0.25">
      <c r="A71" s="32"/>
      <c r="B71" s="167" t="s">
        <v>611</v>
      </c>
      <c r="C71" s="118">
        <v>63</v>
      </c>
      <c r="D71" s="73">
        <v>36.700000000000003</v>
      </c>
      <c r="E71" s="73">
        <v>36.700000000000003</v>
      </c>
    </row>
    <row r="72" spans="1:5" x14ac:dyDescent="0.25">
      <c r="A72" s="32"/>
      <c r="B72" s="167" t="s">
        <v>612</v>
      </c>
      <c r="C72" s="118">
        <v>64</v>
      </c>
      <c r="D72" s="73">
        <v>21.4</v>
      </c>
      <c r="E72" s="73">
        <v>21.4</v>
      </c>
    </row>
    <row r="73" spans="1:5" x14ac:dyDescent="0.25">
      <c r="A73" s="32"/>
      <c r="B73" s="178" t="s">
        <v>613</v>
      </c>
      <c r="C73" s="118">
        <v>65</v>
      </c>
      <c r="D73" s="73">
        <v>90.7</v>
      </c>
      <c r="E73" s="73">
        <v>0</v>
      </c>
    </row>
    <row r="74" spans="1:5" ht="55.2" x14ac:dyDescent="0.25">
      <c r="A74" s="32"/>
      <c r="B74" s="110" t="s">
        <v>614</v>
      </c>
      <c r="C74" s="118">
        <v>66</v>
      </c>
      <c r="D74" s="73">
        <v>21</v>
      </c>
      <c r="E74" s="73">
        <v>21</v>
      </c>
    </row>
    <row r="75" spans="1:5" ht="27.6" x14ac:dyDescent="0.25">
      <c r="A75" s="6" t="s">
        <v>37</v>
      </c>
      <c r="B75" s="114" t="s">
        <v>490</v>
      </c>
      <c r="C75" s="117">
        <v>67</v>
      </c>
      <c r="D75" s="72">
        <f>D76+D80+D83</f>
        <v>1108</v>
      </c>
      <c r="E75" s="72">
        <f>E76+E80+E83</f>
        <v>1107.1000000000001</v>
      </c>
    </row>
    <row r="76" spans="1:5" x14ac:dyDescent="0.25">
      <c r="A76" s="77" t="s">
        <v>38</v>
      </c>
      <c r="B76" s="114" t="s">
        <v>491</v>
      </c>
      <c r="C76" s="117">
        <v>68</v>
      </c>
      <c r="D76" s="78">
        <f>D77</f>
        <v>955.1</v>
      </c>
      <c r="E76" s="78">
        <f>E77</f>
        <v>954.2</v>
      </c>
    </row>
    <row r="77" spans="1:5" ht="29.1" customHeight="1" x14ac:dyDescent="0.25">
      <c r="A77" s="77" t="s">
        <v>387</v>
      </c>
      <c r="B77" s="115" t="s">
        <v>388</v>
      </c>
      <c r="C77" s="117">
        <v>69</v>
      </c>
      <c r="D77" s="78">
        <f>SUM(D78:D79)</f>
        <v>955.1</v>
      </c>
      <c r="E77" s="78">
        <f>SUM(E78:E79)</f>
        <v>954.2</v>
      </c>
    </row>
    <row r="78" spans="1:5" ht="55.2" x14ac:dyDescent="0.25">
      <c r="A78" s="116"/>
      <c r="B78" s="5" t="s">
        <v>559</v>
      </c>
      <c r="C78" s="118">
        <v>70</v>
      </c>
      <c r="D78" s="73">
        <v>20.100000000000001</v>
      </c>
      <c r="E78" s="73">
        <v>20.100000000000001</v>
      </c>
    </row>
    <row r="79" spans="1:5" ht="41.4" x14ac:dyDescent="0.25">
      <c r="A79" s="116"/>
      <c r="B79" s="168" t="s">
        <v>560</v>
      </c>
      <c r="C79" s="118">
        <v>71</v>
      </c>
      <c r="D79" s="73">
        <v>935</v>
      </c>
      <c r="E79" s="73">
        <v>934.1</v>
      </c>
    </row>
    <row r="80" spans="1:5" ht="41.4" x14ac:dyDescent="0.25">
      <c r="A80" s="77" t="s">
        <v>615</v>
      </c>
      <c r="B80" s="80" t="s">
        <v>616</v>
      </c>
      <c r="C80" s="117">
        <v>72</v>
      </c>
      <c r="D80" s="78">
        <f>D81+D82</f>
        <v>84.9</v>
      </c>
      <c r="E80" s="78">
        <f>E81+E82</f>
        <v>84.9</v>
      </c>
    </row>
    <row r="81" spans="1:5" x14ac:dyDescent="0.25">
      <c r="A81" s="77"/>
      <c r="B81" s="112" t="s">
        <v>617</v>
      </c>
      <c r="C81" s="118">
        <v>73</v>
      </c>
      <c r="D81" s="73">
        <v>63</v>
      </c>
      <c r="E81" s="73">
        <v>63</v>
      </c>
    </row>
    <row r="82" spans="1:5" ht="27.6" x14ac:dyDescent="0.25">
      <c r="A82" s="116"/>
      <c r="B82" s="112" t="s">
        <v>618</v>
      </c>
      <c r="C82" s="118">
        <v>74</v>
      </c>
      <c r="D82" s="73">
        <v>21.9</v>
      </c>
      <c r="E82" s="73">
        <v>21.9</v>
      </c>
    </row>
    <row r="83" spans="1:5" x14ac:dyDescent="0.25">
      <c r="A83" s="77" t="s">
        <v>619</v>
      </c>
      <c r="B83" s="113" t="s">
        <v>620</v>
      </c>
      <c r="C83" s="118">
        <v>75</v>
      </c>
      <c r="D83" s="78">
        <f>D84</f>
        <v>68</v>
      </c>
      <c r="E83" s="78">
        <f>E84</f>
        <v>68</v>
      </c>
    </row>
    <row r="84" spans="1:5" x14ac:dyDescent="0.25">
      <c r="A84" s="116"/>
      <c r="B84" s="5" t="s">
        <v>621</v>
      </c>
      <c r="C84" s="118">
        <v>76</v>
      </c>
      <c r="D84" s="73">
        <v>68</v>
      </c>
      <c r="E84" s="73">
        <v>68</v>
      </c>
    </row>
    <row r="85" spans="1:5" x14ac:dyDescent="0.25">
      <c r="A85" s="6" t="s">
        <v>39</v>
      </c>
      <c r="B85" s="6" t="s">
        <v>492</v>
      </c>
      <c r="C85" s="117">
        <v>77</v>
      </c>
      <c r="D85" s="72">
        <f>D86+D95+D103+D104</f>
        <v>1121.2</v>
      </c>
      <c r="E85" s="72">
        <f>E86+E95+E103+E104</f>
        <v>1173.7999999999997</v>
      </c>
    </row>
    <row r="86" spans="1:5" x14ac:dyDescent="0.25">
      <c r="A86" s="6" t="s">
        <v>40</v>
      </c>
      <c r="B86" s="6" t="s">
        <v>493</v>
      </c>
      <c r="C86" s="117">
        <v>78</v>
      </c>
      <c r="D86" s="72">
        <f>D87+D90+D92</f>
        <v>131.9</v>
      </c>
      <c r="E86" s="72">
        <f>E87+E90+E92</f>
        <v>186.39999999999998</v>
      </c>
    </row>
    <row r="87" spans="1:5" x14ac:dyDescent="0.25">
      <c r="A87" s="7" t="s">
        <v>41</v>
      </c>
      <c r="B87" s="7" t="s">
        <v>42</v>
      </c>
      <c r="C87" s="118">
        <v>79</v>
      </c>
      <c r="D87" s="73">
        <f>D88+D89</f>
        <v>3</v>
      </c>
      <c r="E87" s="73">
        <f>E88+E89</f>
        <v>49</v>
      </c>
    </row>
    <row r="88" spans="1:5" x14ac:dyDescent="0.25">
      <c r="A88" s="7" t="s">
        <v>313</v>
      </c>
      <c r="B88" s="7" t="s">
        <v>312</v>
      </c>
      <c r="C88" s="119">
        <v>80</v>
      </c>
      <c r="D88" s="73">
        <v>3</v>
      </c>
      <c r="E88" s="73">
        <v>2.2999999999999998</v>
      </c>
    </row>
    <row r="89" spans="1:5" x14ac:dyDescent="0.25">
      <c r="A89" s="7" t="s">
        <v>561</v>
      </c>
      <c r="B89" s="169" t="s">
        <v>562</v>
      </c>
      <c r="C89" s="119">
        <v>81</v>
      </c>
      <c r="D89" s="73"/>
      <c r="E89" s="73">
        <v>46.7</v>
      </c>
    </row>
    <row r="90" spans="1:5" x14ac:dyDescent="0.25">
      <c r="A90" s="7" t="s">
        <v>43</v>
      </c>
      <c r="B90" s="7" t="s">
        <v>389</v>
      </c>
      <c r="C90" s="118">
        <v>82</v>
      </c>
      <c r="D90" s="73">
        <f>D91</f>
        <v>100</v>
      </c>
      <c r="E90" s="73">
        <f>E91</f>
        <v>107.6</v>
      </c>
    </row>
    <row r="91" spans="1:5" ht="18" customHeight="1" x14ac:dyDescent="0.25">
      <c r="A91" s="7" t="s">
        <v>44</v>
      </c>
      <c r="B91" s="8" t="s">
        <v>390</v>
      </c>
      <c r="C91" s="118">
        <v>83</v>
      </c>
      <c r="D91" s="73">
        <v>100</v>
      </c>
      <c r="E91" s="73">
        <v>107.6</v>
      </c>
    </row>
    <row r="92" spans="1:5" ht="18" customHeight="1" x14ac:dyDescent="0.25">
      <c r="A92" s="7" t="s">
        <v>391</v>
      </c>
      <c r="B92" s="8" t="s">
        <v>392</v>
      </c>
      <c r="C92" s="118">
        <v>84</v>
      </c>
      <c r="D92" s="73">
        <f>D93+D94</f>
        <v>28.900000000000002</v>
      </c>
      <c r="E92" s="73">
        <f>E93+E94</f>
        <v>29.799999999999997</v>
      </c>
    </row>
    <row r="93" spans="1:5" x14ac:dyDescent="0.25">
      <c r="A93" s="7" t="s">
        <v>393</v>
      </c>
      <c r="B93" s="7" t="s">
        <v>45</v>
      </c>
      <c r="C93" s="118">
        <v>85</v>
      </c>
      <c r="D93" s="73">
        <v>23.6</v>
      </c>
      <c r="E93" s="73">
        <v>23.9</v>
      </c>
    </row>
    <row r="94" spans="1:5" x14ac:dyDescent="0.25">
      <c r="A94" s="7" t="s">
        <v>394</v>
      </c>
      <c r="B94" s="7" t="s">
        <v>46</v>
      </c>
      <c r="C94" s="118">
        <v>86</v>
      </c>
      <c r="D94" s="73">
        <v>5.3</v>
      </c>
      <c r="E94" s="73">
        <v>5.9</v>
      </c>
    </row>
    <row r="95" spans="1:5" x14ac:dyDescent="0.25">
      <c r="A95" s="6" t="s">
        <v>47</v>
      </c>
      <c r="B95" s="6" t="s">
        <v>494</v>
      </c>
      <c r="C95" s="117">
        <v>87</v>
      </c>
      <c r="D95" s="72">
        <f>SUM(D96:D100)</f>
        <v>974.3</v>
      </c>
      <c r="E95" s="72">
        <f>SUM(E96:E100)</f>
        <v>949.8</v>
      </c>
    </row>
    <row r="96" spans="1:5" x14ac:dyDescent="0.25">
      <c r="A96" s="7" t="s">
        <v>334</v>
      </c>
      <c r="B96" s="7" t="s">
        <v>395</v>
      </c>
      <c r="C96" s="118">
        <v>88</v>
      </c>
      <c r="D96" s="73">
        <v>32</v>
      </c>
      <c r="E96" s="73">
        <v>37.799999999999997</v>
      </c>
    </row>
    <row r="97" spans="1:5" x14ac:dyDescent="0.25">
      <c r="A97" s="7" t="s">
        <v>334</v>
      </c>
      <c r="B97" s="7" t="s">
        <v>481</v>
      </c>
      <c r="C97" s="118">
        <v>89</v>
      </c>
      <c r="D97" s="73">
        <v>0</v>
      </c>
      <c r="E97" s="73">
        <v>0</v>
      </c>
    </row>
    <row r="98" spans="1:5" x14ac:dyDescent="0.25">
      <c r="A98" s="7" t="s">
        <v>48</v>
      </c>
      <c r="B98" s="7" t="s">
        <v>396</v>
      </c>
      <c r="C98" s="118">
        <v>90</v>
      </c>
      <c r="D98" s="73">
        <v>44.4</v>
      </c>
      <c r="E98" s="73">
        <v>36.799999999999997</v>
      </c>
    </row>
    <row r="99" spans="1:5" ht="27.6" x14ac:dyDescent="0.25">
      <c r="A99" s="7" t="s">
        <v>397</v>
      </c>
      <c r="B99" s="8" t="s">
        <v>398</v>
      </c>
      <c r="C99" s="118">
        <v>91</v>
      </c>
      <c r="D99" s="73">
        <v>327.9</v>
      </c>
      <c r="E99" s="73">
        <v>344.4</v>
      </c>
    </row>
    <row r="100" spans="1:5" x14ac:dyDescent="0.25">
      <c r="A100" s="77" t="s">
        <v>399</v>
      </c>
      <c r="B100" s="113" t="s">
        <v>400</v>
      </c>
      <c r="C100" s="118">
        <v>92</v>
      </c>
      <c r="D100" s="78">
        <f>D101+D102</f>
        <v>570</v>
      </c>
      <c r="E100" s="78">
        <f>E101+E102</f>
        <v>530.79999999999995</v>
      </c>
    </row>
    <row r="101" spans="1:5" x14ac:dyDescent="0.25">
      <c r="A101" s="116" t="s">
        <v>401</v>
      </c>
      <c r="B101" s="110" t="s">
        <v>402</v>
      </c>
      <c r="C101" s="118">
        <v>93</v>
      </c>
      <c r="D101" s="73">
        <v>25</v>
      </c>
      <c r="E101" s="73">
        <v>24.4</v>
      </c>
    </row>
    <row r="102" spans="1:5" x14ac:dyDescent="0.25">
      <c r="A102" s="116" t="s">
        <v>403</v>
      </c>
      <c r="B102" s="110" t="s">
        <v>404</v>
      </c>
      <c r="C102" s="118">
        <v>94</v>
      </c>
      <c r="D102" s="73">
        <v>545</v>
      </c>
      <c r="E102" s="73">
        <v>506.4</v>
      </c>
    </row>
    <row r="103" spans="1:5" x14ac:dyDescent="0.25">
      <c r="A103" s="6" t="s">
        <v>49</v>
      </c>
      <c r="B103" s="6" t="s">
        <v>405</v>
      </c>
      <c r="C103" s="117">
        <v>95</v>
      </c>
      <c r="D103" s="72">
        <v>0</v>
      </c>
      <c r="E103" s="72">
        <v>22.8</v>
      </c>
    </row>
    <row r="104" spans="1:5" x14ac:dyDescent="0.25">
      <c r="A104" s="6" t="s">
        <v>406</v>
      </c>
      <c r="B104" s="6" t="s">
        <v>50</v>
      </c>
      <c r="C104" s="117">
        <v>96</v>
      </c>
      <c r="D104" s="72">
        <v>15</v>
      </c>
      <c r="E104" s="72">
        <v>14.8</v>
      </c>
    </row>
    <row r="105" spans="1:5" ht="29.1" customHeight="1" x14ac:dyDescent="0.25">
      <c r="A105" s="6" t="s">
        <v>51</v>
      </c>
      <c r="B105" s="9" t="s">
        <v>495</v>
      </c>
      <c r="C105" s="117">
        <v>97</v>
      </c>
      <c r="D105" s="72">
        <f>D106</f>
        <v>60</v>
      </c>
      <c r="E105" s="72">
        <f>E106</f>
        <v>13.5</v>
      </c>
    </row>
    <row r="106" spans="1:5" x14ac:dyDescent="0.25">
      <c r="A106" s="7" t="s">
        <v>52</v>
      </c>
      <c r="B106" s="7" t="s">
        <v>307</v>
      </c>
      <c r="C106" s="118">
        <v>98</v>
      </c>
      <c r="D106" s="73">
        <f>D107+D108</f>
        <v>60</v>
      </c>
      <c r="E106" s="73">
        <f>E107+E108</f>
        <v>13.5</v>
      </c>
    </row>
    <row r="107" spans="1:5" x14ac:dyDescent="0.25">
      <c r="A107" s="11" t="s">
        <v>53</v>
      </c>
      <c r="B107" s="7" t="s">
        <v>407</v>
      </c>
      <c r="C107" s="120">
        <v>99</v>
      </c>
      <c r="D107" s="74">
        <v>10</v>
      </c>
      <c r="E107" s="74">
        <v>0.2</v>
      </c>
    </row>
    <row r="108" spans="1:5" ht="14.4" thickBot="1" x14ac:dyDescent="0.3">
      <c r="A108" s="11" t="s">
        <v>282</v>
      </c>
      <c r="B108" s="11" t="s">
        <v>283</v>
      </c>
      <c r="C108" s="120">
        <v>100</v>
      </c>
      <c r="D108" s="74">
        <v>50</v>
      </c>
      <c r="E108" s="74">
        <v>13.3</v>
      </c>
    </row>
    <row r="109" spans="1:5" ht="14.4" thickBot="1" x14ac:dyDescent="0.3">
      <c r="A109" s="12"/>
      <c r="B109" s="13" t="s">
        <v>563</v>
      </c>
      <c r="C109" s="121">
        <v>101</v>
      </c>
      <c r="D109" s="158">
        <f>D9+D18+D85+D105</f>
        <v>30416.600000000002</v>
      </c>
      <c r="E109" s="158">
        <f>E9+E18+E85+E105</f>
        <v>31487.399999999998</v>
      </c>
    </row>
    <row r="110" spans="1:5" x14ac:dyDescent="0.25">
      <c r="A110" s="14"/>
      <c r="B110" s="14" t="s">
        <v>54</v>
      </c>
      <c r="C110" s="122">
        <v>102</v>
      </c>
      <c r="D110" s="71">
        <f t="shared" ref="D110:E111" si="0">D111</f>
        <v>0</v>
      </c>
      <c r="E110" s="71">
        <f t="shared" si="0"/>
        <v>0</v>
      </c>
    </row>
    <row r="111" spans="1:5" ht="29.1" customHeight="1" x14ac:dyDescent="0.25">
      <c r="A111" s="6" t="s">
        <v>55</v>
      </c>
      <c r="B111" s="9" t="s">
        <v>56</v>
      </c>
      <c r="C111" s="117">
        <v>103</v>
      </c>
      <c r="D111" s="72">
        <f t="shared" si="0"/>
        <v>0</v>
      </c>
      <c r="E111" s="72">
        <f t="shared" si="0"/>
        <v>0</v>
      </c>
    </row>
    <row r="112" spans="1:5" x14ac:dyDescent="0.25">
      <c r="A112" s="6" t="s">
        <v>57</v>
      </c>
      <c r="B112" s="6" t="s">
        <v>58</v>
      </c>
      <c r="C112" s="117">
        <v>104</v>
      </c>
      <c r="D112" s="76">
        <f>D113+D114</f>
        <v>0</v>
      </c>
      <c r="E112" s="76">
        <f>E113+E114</f>
        <v>0</v>
      </c>
    </row>
    <row r="113" spans="1:5" x14ac:dyDescent="0.25">
      <c r="A113" s="7" t="s">
        <v>445</v>
      </c>
      <c r="B113" s="116" t="s">
        <v>446</v>
      </c>
      <c r="C113" s="118">
        <v>105</v>
      </c>
      <c r="D113" s="127"/>
      <c r="E113" s="127"/>
    </row>
    <row r="114" spans="1:5" x14ac:dyDescent="0.25">
      <c r="A114" s="7" t="s">
        <v>59</v>
      </c>
      <c r="B114" s="7" t="s">
        <v>60</v>
      </c>
      <c r="C114" s="118">
        <v>106</v>
      </c>
      <c r="D114" s="73"/>
      <c r="E114" s="73"/>
    </row>
    <row r="115" spans="1:5" x14ac:dyDescent="0.25">
      <c r="A115" s="7"/>
      <c r="B115" s="77" t="s">
        <v>335</v>
      </c>
      <c r="C115" s="117">
        <v>107</v>
      </c>
      <c r="D115" s="78">
        <v>2938.6</v>
      </c>
      <c r="E115" s="78">
        <v>2938.6</v>
      </c>
    </row>
    <row r="116" spans="1:5" ht="28.2" thickBot="1" x14ac:dyDescent="0.3">
      <c r="A116" s="11"/>
      <c r="B116" s="80" t="s">
        <v>336</v>
      </c>
      <c r="C116" s="123">
        <v>108</v>
      </c>
      <c r="D116" s="79">
        <v>2810.5</v>
      </c>
      <c r="E116" s="79">
        <v>2810.5</v>
      </c>
    </row>
    <row r="117" spans="1:5" ht="14.4" thickBot="1" x14ac:dyDescent="0.3">
      <c r="A117" s="12"/>
      <c r="B117" s="13" t="s">
        <v>61</v>
      </c>
      <c r="C117" s="121">
        <v>109</v>
      </c>
      <c r="D117" s="81">
        <f>D109+D110+D115</f>
        <v>33355.200000000004</v>
      </c>
      <c r="E117" s="75">
        <f>E109+E110+E115</f>
        <v>34426</v>
      </c>
    </row>
    <row r="118" spans="1:5" x14ac:dyDescent="0.25">
      <c r="A118" s="199" t="s">
        <v>62</v>
      </c>
      <c r="B118" s="199"/>
      <c r="C118" s="199"/>
      <c r="D118" s="199"/>
      <c r="E118" s="199"/>
    </row>
    <row r="141" spans="1:1" x14ac:dyDescent="0.25">
      <c r="A141" s="1" t="s">
        <v>654</v>
      </c>
    </row>
  </sheetData>
  <mergeCells count="5">
    <mergeCell ref="A5:E5"/>
    <mergeCell ref="B3:E3"/>
    <mergeCell ref="B2:E2"/>
    <mergeCell ref="B1:E1"/>
    <mergeCell ref="A118:E118"/>
  </mergeCells>
  <phoneticPr fontId="0" type="noConversion"/>
  <printOptions horizontalCentered="1"/>
  <pageMargins left="1.1811023622047245" right="0.39370078740157483" top="0.78740157480314965" bottom="0.78740157480314965" header="0.31496062992125984" footer="0.31496062992125984"/>
  <pageSetup paperSize="9" scale="85" orientation="portrait"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27"/>
  <sheetViews>
    <sheetView zoomScaleNormal="100" workbookViewId="0">
      <selection activeCell="B78" sqref="B78"/>
    </sheetView>
  </sheetViews>
  <sheetFormatPr defaultColWidth="9.109375" defaultRowHeight="13.2" x14ac:dyDescent="0.25"/>
  <cols>
    <col min="1" max="1" width="6.6640625" style="15" customWidth="1"/>
    <col min="2" max="2" width="49.5546875" style="15" customWidth="1"/>
    <col min="3" max="4" width="17.6640625" style="15" customWidth="1"/>
    <col min="5" max="16384" width="9.109375" style="15"/>
  </cols>
  <sheetData>
    <row r="1" spans="1:4" ht="14.25" customHeight="1" x14ac:dyDescent="0.25">
      <c r="C1" s="29" t="s">
        <v>80</v>
      </c>
      <c r="D1" s="29"/>
    </row>
    <row r="2" spans="1:4" ht="13.8" x14ac:dyDescent="0.25">
      <c r="C2" s="30" t="s">
        <v>81</v>
      </c>
      <c r="D2" s="30"/>
    </row>
    <row r="3" spans="1:4" ht="13.8" x14ac:dyDescent="0.25">
      <c r="C3" s="30" t="s">
        <v>622</v>
      </c>
      <c r="D3" s="30"/>
    </row>
    <row r="4" spans="1:4" ht="11.25" customHeight="1" x14ac:dyDescent="0.25">
      <c r="C4" s="16"/>
    </row>
    <row r="5" spans="1:4" ht="31.5" customHeight="1" x14ac:dyDescent="0.25">
      <c r="A5" s="202" t="s">
        <v>623</v>
      </c>
      <c r="B5" s="202"/>
      <c r="C5" s="202"/>
      <c r="D5" s="202"/>
    </row>
    <row r="6" spans="1:4" ht="13.5" customHeight="1" x14ac:dyDescent="0.25">
      <c r="B6" s="17"/>
      <c r="C6" s="17"/>
    </row>
    <row r="8" spans="1:4" ht="45" customHeight="1" x14ac:dyDescent="0.25">
      <c r="A8" s="173" t="s">
        <v>82</v>
      </c>
      <c r="B8" s="172" t="s">
        <v>83</v>
      </c>
      <c r="C8" s="190" t="s">
        <v>568</v>
      </c>
      <c r="D8" s="190" t="s">
        <v>624</v>
      </c>
    </row>
    <row r="9" spans="1:4" x14ac:dyDescent="0.25">
      <c r="A9" s="70">
        <v>1</v>
      </c>
      <c r="B9" s="136">
        <v>2</v>
      </c>
      <c r="C9" s="132">
        <v>3</v>
      </c>
      <c r="D9" s="132">
        <v>4</v>
      </c>
    </row>
    <row r="10" spans="1:4" ht="15.6" x14ac:dyDescent="0.25">
      <c r="A10" s="148" t="s">
        <v>84</v>
      </c>
      <c r="B10" s="149" t="s">
        <v>85</v>
      </c>
      <c r="C10" s="179">
        <f t="shared" ref="C10:D11" si="0">C11</f>
        <v>81.2</v>
      </c>
      <c r="D10" s="179">
        <f t="shared" si="0"/>
        <v>77.8</v>
      </c>
    </row>
    <row r="11" spans="1:4" ht="26.4" x14ac:dyDescent="0.25">
      <c r="A11" s="33" t="s">
        <v>3</v>
      </c>
      <c r="B11" s="40" t="s">
        <v>86</v>
      </c>
      <c r="C11" s="179">
        <f t="shared" si="0"/>
        <v>81.2</v>
      </c>
      <c r="D11" s="179">
        <f t="shared" si="0"/>
        <v>77.8</v>
      </c>
    </row>
    <row r="12" spans="1:4" x14ac:dyDescent="0.25">
      <c r="A12" s="18" t="s">
        <v>4</v>
      </c>
      <c r="B12" s="41" t="s">
        <v>265</v>
      </c>
      <c r="C12" s="180">
        <v>81.2</v>
      </c>
      <c r="D12" s="180">
        <v>77.8</v>
      </c>
    </row>
    <row r="13" spans="1:4" ht="15.6" x14ac:dyDescent="0.3">
      <c r="A13" s="150" t="s">
        <v>87</v>
      </c>
      <c r="B13" s="147" t="s">
        <v>73</v>
      </c>
      <c r="C13" s="179">
        <f>C14+C23+C53+C71+C84+C96</f>
        <v>13163.3</v>
      </c>
      <c r="D13" s="179">
        <f>D14+D23+D53+D71+D84+D96</f>
        <v>11767.300000000001</v>
      </c>
    </row>
    <row r="14" spans="1:4" ht="26.4" x14ac:dyDescent="0.25">
      <c r="A14" s="19" t="s">
        <v>88</v>
      </c>
      <c r="B14" s="40" t="s">
        <v>89</v>
      </c>
      <c r="C14" s="179">
        <f>SUM(C15:C22)</f>
        <v>521.00000000000011</v>
      </c>
      <c r="D14" s="179">
        <f>SUM(D15:D22)</f>
        <v>519.90000000000009</v>
      </c>
    </row>
    <row r="15" spans="1:4" x14ac:dyDescent="0.25">
      <c r="A15" s="20" t="s">
        <v>90</v>
      </c>
      <c r="B15" s="42" t="s">
        <v>349</v>
      </c>
      <c r="C15" s="180">
        <v>85.4</v>
      </c>
      <c r="D15" s="180">
        <v>85.3</v>
      </c>
    </row>
    <row r="16" spans="1:4" x14ac:dyDescent="0.25">
      <c r="A16" s="20" t="s">
        <v>91</v>
      </c>
      <c r="B16" s="42" t="s">
        <v>351</v>
      </c>
      <c r="C16" s="180">
        <v>20.2</v>
      </c>
      <c r="D16" s="180">
        <v>20.2</v>
      </c>
    </row>
    <row r="17" spans="1:4" ht="26.4" x14ac:dyDescent="0.25">
      <c r="A17" s="20" t="s">
        <v>426</v>
      </c>
      <c r="B17" s="43" t="s">
        <v>470</v>
      </c>
      <c r="C17" s="180">
        <v>184.3</v>
      </c>
      <c r="D17" s="180">
        <v>184.3</v>
      </c>
    </row>
    <row r="18" spans="1:4" x14ac:dyDescent="0.25">
      <c r="A18" s="20" t="s">
        <v>448</v>
      </c>
      <c r="B18" s="171" t="s">
        <v>625</v>
      </c>
      <c r="C18" s="180">
        <v>68</v>
      </c>
      <c r="D18" s="180">
        <v>68</v>
      </c>
    </row>
    <row r="19" spans="1:4" x14ac:dyDescent="0.25">
      <c r="A19" s="20" t="s">
        <v>449</v>
      </c>
      <c r="B19" s="191" t="s">
        <v>626</v>
      </c>
      <c r="C19" s="180">
        <v>43</v>
      </c>
      <c r="D19" s="180">
        <v>42</v>
      </c>
    </row>
    <row r="20" spans="1:4" ht="26.4" x14ac:dyDescent="0.25">
      <c r="A20" s="20" t="s">
        <v>354</v>
      </c>
      <c r="B20" s="46" t="s">
        <v>140</v>
      </c>
      <c r="C20" s="180">
        <v>105.3</v>
      </c>
      <c r="D20" s="180">
        <v>105.3</v>
      </c>
    </row>
    <row r="21" spans="1:4" x14ac:dyDescent="0.25">
      <c r="A21" s="20" t="s">
        <v>645</v>
      </c>
      <c r="B21" s="43" t="s">
        <v>352</v>
      </c>
      <c r="C21" s="180">
        <v>5.6</v>
      </c>
      <c r="D21" s="180">
        <v>5.6</v>
      </c>
    </row>
    <row r="22" spans="1:4" x14ac:dyDescent="0.25">
      <c r="A22" s="20" t="s">
        <v>646</v>
      </c>
      <c r="B22" s="42" t="s">
        <v>353</v>
      </c>
      <c r="C22" s="180">
        <v>9.1999999999999993</v>
      </c>
      <c r="D22" s="180">
        <v>9.1999999999999993</v>
      </c>
    </row>
    <row r="23" spans="1:4" ht="26.4" x14ac:dyDescent="0.25">
      <c r="A23" s="19" t="s">
        <v>92</v>
      </c>
      <c r="B23" s="40" t="s">
        <v>93</v>
      </c>
      <c r="C23" s="179">
        <f>SUM(C24:C52)</f>
        <v>4208.7999999999993</v>
      </c>
      <c r="D23" s="179">
        <f>SUM(D24:D52)</f>
        <v>3609.9</v>
      </c>
    </row>
    <row r="24" spans="1:4" x14ac:dyDescent="0.25">
      <c r="A24" s="21" t="s">
        <v>572</v>
      </c>
      <c r="B24" s="43" t="s">
        <v>355</v>
      </c>
      <c r="C24" s="180">
        <v>787.2</v>
      </c>
      <c r="D24" s="180">
        <v>738</v>
      </c>
    </row>
    <row r="25" spans="1:4" ht="26.4" x14ac:dyDescent="0.25">
      <c r="A25" s="21" t="s">
        <v>338</v>
      </c>
      <c r="B25" s="43" t="s">
        <v>97</v>
      </c>
      <c r="C25" s="180">
        <v>867.2</v>
      </c>
      <c r="D25" s="180">
        <v>676.4</v>
      </c>
    </row>
    <row r="26" spans="1:4" x14ac:dyDescent="0.25">
      <c r="A26" s="20" t="s">
        <v>308</v>
      </c>
      <c r="B26" s="43" t="s">
        <v>99</v>
      </c>
      <c r="C26" s="180">
        <v>136</v>
      </c>
      <c r="D26" s="180">
        <v>120.1</v>
      </c>
    </row>
    <row r="27" spans="1:4" x14ac:dyDescent="0.25">
      <c r="A27" s="22" t="s">
        <v>339</v>
      </c>
      <c r="B27" s="43" t="s">
        <v>101</v>
      </c>
      <c r="C27" s="180">
        <v>51.7</v>
      </c>
      <c r="D27" s="180">
        <v>49.5</v>
      </c>
    </row>
    <row r="28" spans="1:4" x14ac:dyDescent="0.25">
      <c r="A28" s="20" t="s">
        <v>94</v>
      </c>
      <c r="B28" s="43" t="s">
        <v>105</v>
      </c>
      <c r="C28" s="180">
        <v>57.3</v>
      </c>
      <c r="D28" s="180">
        <v>56.2</v>
      </c>
    </row>
    <row r="29" spans="1:4" x14ac:dyDescent="0.25">
      <c r="A29" s="20" t="s">
        <v>95</v>
      </c>
      <c r="B29" s="43" t="s">
        <v>107</v>
      </c>
      <c r="C29" s="180">
        <v>620</v>
      </c>
      <c r="D29" s="180">
        <v>616.79999999999995</v>
      </c>
    </row>
    <row r="30" spans="1:4" x14ac:dyDescent="0.25">
      <c r="A30" s="155" t="s">
        <v>96</v>
      </c>
      <c r="B30" s="43" t="s">
        <v>109</v>
      </c>
      <c r="C30" s="180">
        <v>617.79999999999995</v>
      </c>
      <c r="D30" s="180">
        <v>607.6</v>
      </c>
    </row>
    <row r="31" spans="1:4" ht="26.4" x14ac:dyDescent="0.25">
      <c r="A31" s="21" t="s">
        <v>98</v>
      </c>
      <c r="B31" s="170" t="s">
        <v>629</v>
      </c>
      <c r="C31" s="180">
        <v>44.4</v>
      </c>
      <c r="D31" s="180">
        <v>43.4</v>
      </c>
    </row>
    <row r="32" spans="1:4" x14ac:dyDescent="0.25">
      <c r="A32" s="21" t="s">
        <v>100</v>
      </c>
      <c r="B32" s="43" t="s">
        <v>356</v>
      </c>
      <c r="C32" s="180">
        <v>12.5</v>
      </c>
      <c r="D32" s="180">
        <v>12.5</v>
      </c>
    </row>
    <row r="33" spans="1:4" ht="26.4" x14ac:dyDescent="0.25">
      <c r="A33" s="21" t="s">
        <v>102</v>
      </c>
      <c r="B33" s="43" t="s">
        <v>357</v>
      </c>
      <c r="C33" s="180">
        <v>84.4</v>
      </c>
      <c r="D33" s="180">
        <v>82.8</v>
      </c>
    </row>
    <row r="34" spans="1:4" x14ac:dyDescent="0.25">
      <c r="A34" s="21" t="s">
        <v>104</v>
      </c>
      <c r="B34" s="43" t="s">
        <v>496</v>
      </c>
      <c r="C34" s="180">
        <v>91</v>
      </c>
      <c r="D34" s="180">
        <v>90.9</v>
      </c>
    </row>
    <row r="35" spans="1:4" x14ac:dyDescent="0.25">
      <c r="A35" s="21" t="s">
        <v>106</v>
      </c>
      <c r="B35" s="159" t="s">
        <v>502</v>
      </c>
      <c r="C35" s="180">
        <v>32.700000000000003</v>
      </c>
      <c r="D35" s="180">
        <v>32.700000000000003</v>
      </c>
    </row>
    <row r="36" spans="1:4" ht="26.4" x14ac:dyDescent="0.25">
      <c r="A36" s="21" t="s">
        <v>450</v>
      </c>
      <c r="B36" s="159" t="s">
        <v>557</v>
      </c>
      <c r="C36" s="180">
        <v>12.6</v>
      </c>
      <c r="D36" s="180">
        <v>8.6999999999999993</v>
      </c>
    </row>
    <row r="37" spans="1:4" x14ac:dyDescent="0.25">
      <c r="A37" s="21" t="s">
        <v>108</v>
      </c>
      <c r="B37" s="171" t="s">
        <v>627</v>
      </c>
      <c r="C37" s="180">
        <v>21.4</v>
      </c>
      <c r="D37" s="180">
        <v>21.4</v>
      </c>
    </row>
    <row r="38" spans="1:4" x14ac:dyDescent="0.25">
      <c r="A38" s="21" t="s">
        <v>504</v>
      </c>
      <c r="B38" s="171" t="s">
        <v>628</v>
      </c>
      <c r="C38" s="180">
        <v>90.7</v>
      </c>
      <c r="D38" s="180">
        <v>0</v>
      </c>
    </row>
    <row r="39" spans="1:4" x14ac:dyDescent="0.25">
      <c r="A39" s="21" t="s">
        <v>110</v>
      </c>
      <c r="B39" s="43" t="s">
        <v>158</v>
      </c>
      <c r="C39" s="180">
        <v>43.1</v>
      </c>
      <c r="D39" s="180">
        <v>43.1</v>
      </c>
    </row>
    <row r="40" spans="1:4" ht="26.4" x14ac:dyDescent="0.25">
      <c r="A40" s="20" t="s">
        <v>361</v>
      </c>
      <c r="B40" s="160" t="s">
        <v>541</v>
      </c>
      <c r="C40" s="180">
        <v>0.1</v>
      </c>
      <c r="D40" s="180">
        <v>0.1</v>
      </c>
    </row>
    <row r="41" spans="1:4" x14ac:dyDescent="0.25">
      <c r="A41" s="20" t="s">
        <v>111</v>
      </c>
      <c r="B41" s="193" t="s">
        <v>617</v>
      </c>
      <c r="C41" s="180">
        <v>63</v>
      </c>
      <c r="D41" s="180">
        <v>0</v>
      </c>
    </row>
    <row r="42" spans="1:4" ht="26.4" x14ac:dyDescent="0.25">
      <c r="A42" s="20" t="s">
        <v>505</v>
      </c>
      <c r="B42" s="160" t="s">
        <v>542</v>
      </c>
      <c r="C42" s="180">
        <v>15</v>
      </c>
      <c r="D42" s="180">
        <v>15</v>
      </c>
    </row>
    <row r="43" spans="1:4" x14ac:dyDescent="0.25">
      <c r="A43" s="20" t="s">
        <v>113</v>
      </c>
      <c r="B43" s="160" t="s">
        <v>543</v>
      </c>
      <c r="C43" s="180">
        <v>46.8</v>
      </c>
      <c r="D43" s="180">
        <v>31.5</v>
      </c>
    </row>
    <row r="44" spans="1:4" ht="26.4" x14ac:dyDescent="0.25">
      <c r="A44" s="21" t="s">
        <v>115</v>
      </c>
      <c r="B44" s="44" t="s">
        <v>112</v>
      </c>
      <c r="C44" s="180">
        <v>68</v>
      </c>
      <c r="D44" s="180">
        <v>68</v>
      </c>
    </row>
    <row r="45" spans="1:4" ht="26.4" x14ac:dyDescent="0.25">
      <c r="A45" s="21" t="s">
        <v>340</v>
      </c>
      <c r="B45" s="43" t="s">
        <v>114</v>
      </c>
      <c r="C45" s="180">
        <v>2</v>
      </c>
      <c r="D45" s="180">
        <v>0.9</v>
      </c>
    </row>
    <row r="46" spans="1:4" x14ac:dyDescent="0.25">
      <c r="A46" s="21" t="s">
        <v>549</v>
      </c>
      <c r="B46" s="43" t="s">
        <v>337</v>
      </c>
      <c r="C46" s="180">
        <v>106.6</v>
      </c>
      <c r="D46" s="180">
        <v>54.7</v>
      </c>
    </row>
    <row r="47" spans="1:4" ht="26.4" x14ac:dyDescent="0.25">
      <c r="A47" s="21" t="s">
        <v>362</v>
      </c>
      <c r="B47" s="43" t="s">
        <v>358</v>
      </c>
      <c r="C47" s="180">
        <v>1.5</v>
      </c>
      <c r="D47" s="180">
        <v>1.5</v>
      </c>
    </row>
    <row r="48" spans="1:4" ht="39.6" x14ac:dyDescent="0.25">
      <c r="A48" s="21" t="s">
        <v>363</v>
      </c>
      <c r="B48" s="170" t="s">
        <v>630</v>
      </c>
      <c r="C48" s="180">
        <v>21.9</v>
      </c>
      <c r="D48" s="180">
        <v>5.4</v>
      </c>
    </row>
    <row r="49" spans="1:4" x14ac:dyDescent="0.25">
      <c r="A49" s="21" t="s">
        <v>550</v>
      </c>
      <c r="B49" s="43" t="s">
        <v>116</v>
      </c>
      <c r="C49" s="180">
        <v>203.4</v>
      </c>
      <c r="D49" s="180">
        <v>200.9</v>
      </c>
    </row>
    <row r="50" spans="1:4" x14ac:dyDescent="0.25">
      <c r="A50" s="21" t="s">
        <v>647</v>
      </c>
      <c r="B50" s="170" t="s">
        <v>631</v>
      </c>
      <c r="C50" s="180">
        <v>1</v>
      </c>
      <c r="D50" s="180">
        <v>0</v>
      </c>
    </row>
    <row r="51" spans="1:4" ht="26.4" x14ac:dyDescent="0.25">
      <c r="A51" s="21" t="s">
        <v>648</v>
      </c>
      <c r="B51" s="192" t="s">
        <v>632</v>
      </c>
      <c r="C51" s="180">
        <v>0.2</v>
      </c>
      <c r="D51" s="180">
        <v>0</v>
      </c>
    </row>
    <row r="52" spans="1:4" ht="26.4" x14ac:dyDescent="0.25">
      <c r="A52" s="21" t="s">
        <v>649</v>
      </c>
      <c r="B52" s="46" t="s">
        <v>140</v>
      </c>
      <c r="C52" s="180">
        <v>109.3</v>
      </c>
      <c r="D52" s="180">
        <v>31.8</v>
      </c>
    </row>
    <row r="53" spans="1:4" ht="26.4" x14ac:dyDescent="0.25">
      <c r="A53" s="19" t="s">
        <v>117</v>
      </c>
      <c r="B53" s="40" t="s">
        <v>118</v>
      </c>
      <c r="C53" s="179">
        <f>SUM(C54:C70)</f>
        <v>667</v>
      </c>
      <c r="D53" s="179">
        <f>SUM(D54:D70)</f>
        <v>421.2</v>
      </c>
    </row>
    <row r="54" spans="1:4" x14ac:dyDescent="0.25">
      <c r="A54" s="84" t="s">
        <v>119</v>
      </c>
      <c r="B54" s="85" t="s">
        <v>341</v>
      </c>
      <c r="C54" s="180">
        <v>20.3</v>
      </c>
      <c r="D54" s="180">
        <v>19.2</v>
      </c>
    </row>
    <row r="55" spans="1:4" x14ac:dyDescent="0.25">
      <c r="A55" s="22" t="s">
        <v>121</v>
      </c>
      <c r="B55" s="43" t="s">
        <v>304</v>
      </c>
      <c r="C55" s="180">
        <v>105</v>
      </c>
      <c r="D55" s="180">
        <v>93.9</v>
      </c>
    </row>
    <row r="56" spans="1:4" x14ac:dyDescent="0.25">
      <c r="A56" s="22" t="s">
        <v>451</v>
      </c>
      <c r="B56" s="43" t="s">
        <v>123</v>
      </c>
      <c r="C56" s="180">
        <v>10.5</v>
      </c>
      <c r="D56" s="180">
        <v>10.199999999999999</v>
      </c>
    </row>
    <row r="57" spans="1:4" x14ac:dyDescent="0.25">
      <c r="A57" s="22" t="s">
        <v>650</v>
      </c>
      <c r="B57" s="43" t="s">
        <v>263</v>
      </c>
      <c r="C57" s="180">
        <v>48.8</v>
      </c>
      <c r="D57" s="180">
        <v>42.1</v>
      </c>
    </row>
    <row r="58" spans="1:4" x14ac:dyDescent="0.25">
      <c r="A58" s="22" t="s">
        <v>573</v>
      </c>
      <c r="B58" s="161" t="s">
        <v>544</v>
      </c>
      <c r="C58" s="180">
        <v>2.5</v>
      </c>
      <c r="D58" s="180">
        <v>2.5</v>
      </c>
    </row>
    <row r="59" spans="1:4" ht="26.4" x14ac:dyDescent="0.25">
      <c r="A59" s="22" t="s">
        <v>122</v>
      </c>
      <c r="B59" s="154" t="s">
        <v>447</v>
      </c>
      <c r="C59" s="180">
        <v>6</v>
      </c>
      <c r="D59" s="180">
        <v>6</v>
      </c>
    </row>
    <row r="60" spans="1:4" ht="26.4" x14ac:dyDescent="0.25">
      <c r="A60" s="22" t="s">
        <v>360</v>
      </c>
      <c r="B60" s="163" t="s">
        <v>600</v>
      </c>
      <c r="C60" s="180">
        <v>2.7</v>
      </c>
      <c r="D60" s="180">
        <v>2.2999999999999998</v>
      </c>
    </row>
    <row r="61" spans="1:4" x14ac:dyDescent="0.25">
      <c r="A61" s="22" t="s">
        <v>124</v>
      </c>
      <c r="B61" s="163" t="s">
        <v>545</v>
      </c>
      <c r="C61" s="180">
        <v>11.8</v>
      </c>
      <c r="D61" s="180">
        <v>11.8</v>
      </c>
    </row>
    <row r="62" spans="1:4" x14ac:dyDescent="0.25">
      <c r="A62" s="22" t="s">
        <v>452</v>
      </c>
      <c r="B62" s="154" t="s">
        <v>497</v>
      </c>
      <c r="C62" s="180">
        <v>3</v>
      </c>
      <c r="D62" s="180">
        <v>1.8</v>
      </c>
    </row>
    <row r="63" spans="1:4" x14ac:dyDescent="0.25">
      <c r="A63" s="22" t="s">
        <v>453</v>
      </c>
      <c r="B63" s="43" t="s">
        <v>420</v>
      </c>
      <c r="C63" s="180">
        <v>141</v>
      </c>
      <c r="D63" s="180">
        <v>64.099999999999994</v>
      </c>
    </row>
    <row r="64" spans="1:4" x14ac:dyDescent="0.25">
      <c r="A64" s="22" t="s">
        <v>408</v>
      </c>
      <c r="B64" s="43" t="s">
        <v>421</v>
      </c>
      <c r="C64" s="180">
        <v>5.4</v>
      </c>
      <c r="D64" s="180">
        <v>5.4</v>
      </c>
    </row>
    <row r="65" spans="1:4" x14ac:dyDescent="0.25">
      <c r="A65" s="22" t="s">
        <v>506</v>
      </c>
      <c r="B65" s="162" t="s">
        <v>601</v>
      </c>
      <c r="C65" s="180">
        <v>1</v>
      </c>
      <c r="D65" s="180">
        <v>0</v>
      </c>
    </row>
    <row r="66" spans="1:4" x14ac:dyDescent="0.25">
      <c r="A66" s="22" t="s">
        <v>507</v>
      </c>
      <c r="B66" s="170" t="s">
        <v>633</v>
      </c>
      <c r="C66" s="180">
        <v>99.2</v>
      </c>
      <c r="D66" s="180">
        <v>63</v>
      </c>
    </row>
    <row r="67" spans="1:4" x14ac:dyDescent="0.25">
      <c r="A67" s="22" t="s">
        <v>508</v>
      </c>
      <c r="B67" s="43" t="s">
        <v>342</v>
      </c>
      <c r="C67" s="180">
        <v>20</v>
      </c>
      <c r="D67" s="180">
        <v>18.100000000000001</v>
      </c>
    </row>
    <row r="68" spans="1:4" ht="26.4" x14ac:dyDescent="0.25">
      <c r="A68" s="22" t="s">
        <v>509</v>
      </c>
      <c r="B68" s="161" t="s">
        <v>546</v>
      </c>
      <c r="C68" s="180">
        <v>5</v>
      </c>
      <c r="D68" s="180">
        <v>1.7</v>
      </c>
    </row>
    <row r="69" spans="1:4" x14ac:dyDescent="0.25">
      <c r="A69" s="22" t="s">
        <v>551</v>
      </c>
      <c r="B69" s="161" t="s">
        <v>547</v>
      </c>
      <c r="C69" s="180">
        <v>60</v>
      </c>
      <c r="D69" s="180">
        <v>43.7</v>
      </c>
    </row>
    <row r="70" spans="1:4" ht="26.4" x14ac:dyDescent="0.25">
      <c r="A70" s="24" t="s">
        <v>552</v>
      </c>
      <c r="B70" s="46" t="s">
        <v>140</v>
      </c>
      <c r="C70" s="180">
        <v>124.8</v>
      </c>
      <c r="D70" s="180">
        <v>35.4</v>
      </c>
    </row>
    <row r="71" spans="1:4" ht="26.4" x14ac:dyDescent="0.25">
      <c r="A71" s="23" t="s">
        <v>125</v>
      </c>
      <c r="B71" s="40" t="s">
        <v>86</v>
      </c>
      <c r="C71" s="179">
        <f t="shared" ref="C71:D71" si="1">SUM(C72:C83)</f>
        <v>3390.6</v>
      </c>
      <c r="D71" s="179">
        <f t="shared" si="1"/>
        <v>3063.6000000000008</v>
      </c>
    </row>
    <row r="72" spans="1:4" x14ac:dyDescent="0.25">
      <c r="A72" s="24" t="s">
        <v>126</v>
      </c>
      <c r="B72" s="42" t="s">
        <v>127</v>
      </c>
      <c r="C72" s="180">
        <v>2209.8000000000002</v>
      </c>
      <c r="D72" s="180">
        <v>2069.5</v>
      </c>
    </row>
    <row r="73" spans="1:4" x14ac:dyDescent="0.25">
      <c r="A73" s="24" t="s">
        <v>128</v>
      </c>
      <c r="B73" s="42" t="s">
        <v>129</v>
      </c>
      <c r="C73" s="180">
        <v>553</v>
      </c>
      <c r="D73" s="180">
        <v>497.8</v>
      </c>
    </row>
    <row r="74" spans="1:4" x14ac:dyDescent="0.25">
      <c r="A74" s="24" t="s">
        <v>130</v>
      </c>
      <c r="B74" s="42" t="s">
        <v>131</v>
      </c>
      <c r="C74" s="180">
        <v>24</v>
      </c>
      <c r="D74" s="180">
        <v>7.1</v>
      </c>
    </row>
    <row r="75" spans="1:4" x14ac:dyDescent="0.25">
      <c r="A75" s="24" t="s">
        <v>553</v>
      </c>
      <c r="B75" s="42" t="s">
        <v>569</v>
      </c>
      <c r="C75" s="180">
        <v>3</v>
      </c>
      <c r="D75" s="180">
        <v>2.4</v>
      </c>
    </row>
    <row r="76" spans="1:4" x14ac:dyDescent="0.25">
      <c r="A76" s="24" t="s">
        <v>359</v>
      </c>
      <c r="B76" s="43" t="s">
        <v>132</v>
      </c>
      <c r="C76" s="180">
        <v>4</v>
      </c>
      <c r="D76" s="180">
        <v>3.3</v>
      </c>
    </row>
    <row r="77" spans="1:4" x14ac:dyDescent="0.25">
      <c r="A77" s="24" t="s">
        <v>133</v>
      </c>
      <c r="B77" s="43" t="s">
        <v>134</v>
      </c>
      <c r="C77" s="180">
        <v>27</v>
      </c>
      <c r="D77" s="180">
        <v>19.3</v>
      </c>
    </row>
    <row r="78" spans="1:4" ht="26.4" x14ac:dyDescent="0.25">
      <c r="A78" s="24" t="s">
        <v>454</v>
      </c>
      <c r="B78" s="170" t="s">
        <v>661</v>
      </c>
      <c r="C78" s="180">
        <v>20</v>
      </c>
      <c r="D78" s="180">
        <v>15</v>
      </c>
    </row>
    <row r="79" spans="1:4" ht="26.4" x14ac:dyDescent="0.25">
      <c r="A79" s="24" t="s">
        <v>135</v>
      </c>
      <c r="B79" s="154" t="s">
        <v>498</v>
      </c>
      <c r="C79" s="180"/>
      <c r="D79" s="180"/>
    </row>
    <row r="80" spans="1:4" ht="26.4" x14ac:dyDescent="0.25">
      <c r="A80" s="24" t="s">
        <v>137</v>
      </c>
      <c r="B80" s="43" t="s">
        <v>136</v>
      </c>
      <c r="C80" s="180">
        <v>383.1</v>
      </c>
      <c r="D80" s="180">
        <v>378.8</v>
      </c>
    </row>
    <row r="81" spans="1:4" x14ac:dyDescent="0.25">
      <c r="A81" s="24" t="s">
        <v>651</v>
      </c>
      <c r="B81" s="43" t="s">
        <v>138</v>
      </c>
      <c r="C81" s="180">
        <v>117.7</v>
      </c>
      <c r="D81" s="180">
        <v>25.9</v>
      </c>
    </row>
    <row r="82" spans="1:4" x14ac:dyDescent="0.25">
      <c r="A82" s="24" t="s">
        <v>574</v>
      </c>
      <c r="B82" s="43" t="s">
        <v>139</v>
      </c>
      <c r="C82" s="180">
        <v>29</v>
      </c>
      <c r="D82" s="180">
        <v>24.8</v>
      </c>
    </row>
    <row r="83" spans="1:4" ht="26.4" x14ac:dyDescent="0.25">
      <c r="A83" s="24" t="s">
        <v>652</v>
      </c>
      <c r="B83" s="46" t="s">
        <v>422</v>
      </c>
      <c r="C83" s="180">
        <v>20</v>
      </c>
      <c r="D83" s="180">
        <v>19.7</v>
      </c>
    </row>
    <row r="84" spans="1:4" ht="26.4" x14ac:dyDescent="0.25">
      <c r="A84" s="23" t="s">
        <v>141</v>
      </c>
      <c r="B84" s="40" t="s">
        <v>142</v>
      </c>
      <c r="C84" s="179">
        <f>SUM(C85:C95)</f>
        <v>1110.8999999999999</v>
      </c>
      <c r="D84" s="179">
        <f>SUM(D85:D95)</f>
        <v>934.5</v>
      </c>
    </row>
    <row r="85" spans="1:4" x14ac:dyDescent="0.25">
      <c r="A85" s="24" t="s">
        <v>143</v>
      </c>
      <c r="B85" s="43" t="s">
        <v>364</v>
      </c>
      <c r="C85" s="180">
        <v>30</v>
      </c>
      <c r="D85" s="180">
        <v>22.6</v>
      </c>
    </row>
    <row r="86" spans="1:4" x14ac:dyDescent="0.25">
      <c r="A86" s="24" t="s">
        <v>368</v>
      </c>
      <c r="B86" s="43" t="s">
        <v>365</v>
      </c>
      <c r="C86" s="180">
        <v>100</v>
      </c>
      <c r="D86" s="180">
        <v>37.5</v>
      </c>
    </row>
    <row r="87" spans="1:4" x14ac:dyDescent="0.25">
      <c r="A87" s="24" t="s">
        <v>554</v>
      </c>
      <c r="B87" s="43" t="s">
        <v>144</v>
      </c>
      <c r="C87" s="180">
        <v>12.5</v>
      </c>
      <c r="D87" s="180">
        <v>12.5</v>
      </c>
    </row>
    <row r="88" spans="1:4" x14ac:dyDescent="0.25">
      <c r="A88" s="24" t="s">
        <v>145</v>
      </c>
      <c r="B88" s="43" t="s">
        <v>146</v>
      </c>
      <c r="C88" s="180">
        <v>207</v>
      </c>
      <c r="D88" s="180">
        <v>207</v>
      </c>
    </row>
    <row r="89" spans="1:4" ht="26.4" x14ac:dyDescent="0.25">
      <c r="A89" s="24" t="s">
        <v>147</v>
      </c>
      <c r="B89" s="43" t="s">
        <v>160</v>
      </c>
      <c r="C89" s="180">
        <v>54</v>
      </c>
      <c r="D89" s="180">
        <v>43.7</v>
      </c>
    </row>
    <row r="90" spans="1:4" ht="26.4" x14ac:dyDescent="0.25">
      <c r="A90" s="24" t="s">
        <v>369</v>
      </c>
      <c r="B90" s="43" t="s">
        <v>148</v>
      </c>
      <c r="C90" s="180">
        <v>663.8</v>
      </c>
      <c r="D90" s="180">
        <v>588.70000000000005</v>
      </c>
    </row>
    <row r="91" spans="1:4" x14ac:dyDescent="0.25">
      <c r="A91" s="24" t="s">
        <v>343</v>
      </c>
      <c r="B91" s="44" t="s">
        <v>367</v>
      </c>
      <c r="C91" s="180">
        <v>1.5</v>
      </c>
      <c r="D91" s="180">
        <v>0</v>
      </c>
    </row>
    <row r="92" spans="1:4" x14ac:dyDescent="0.25">
      <c r="A92" s="24" t="s">
        <v>370</v>
      </c>
      <c r="B92" s="43" t="s">
        <v>366</v>
      </c>
      <c r="C92" s="180">
        <v>5</v>
      </c>
      <c r="D92" s="180">
        <v>5</v>
      </c>
    </row>
    <row r="93" spans="1:4" ht="26.4" x14ac:dyDescent="0.25">
      <c r="A93" s="24" t="s">
        <v>510</v>
      </c>
      <c r="B93" s="154" t="s">
        <v>499</v>
      </c>
      <c r="C93" s="180">
        <v>23</v>
      </c>
      <c r="D93" s="180">
        <v>5.7</v>
      </c>
    </row>
    <row r="94" spans="1:4" x14ac:dyDescent="0.25">
      <c r="A94" s="24" t="s">
        <v>371</v>
      </c>
      <c r="B94" s="171" t="s">
        <v>634</v>
      </c>
      <c r="C94" s="180">
        <v>2</v>
      </c>
      <c r="D94" s="180">
        <v>2</v>
      </c>
    </row>
    <row r="95" spans="1:4" ht="26.4" x14ac:dyDescent="0.25">
      <c r="A95" s="24" t="s">
        <v>372</v>
      </c>
      <c r="B95" s="46" t="s">
        <v>140</v>
      </c>
      <c r="C95" s="180">
        <v>12.1</v>
      </c>
      <c r="D95" s="180">
        <v>9.8000000000000007</v>
      </c>
    </row>
    <row r="96" spans="1:4" x14ac:dyDescent="0.25">
      <c r="A96" s="23" t="s">
        <v>149</v>
      </c>
      <c r="B96" s="40" t="s">
        <v>150</v>
      </c>
      <c r="C96" s="179">
        <f>SUM(C97:C107)</f>
        <v>3265</v>
      </c>
      <c r="D96" s="179">
        <f>SUM(D97:D107)</f>
        <v>3218.2000000000003</v>
      </c>
    </row>
    <row r="97" spans="1:4" ht="26.4" x14ac:dyDescent="0.25">
      <c r="A97" s="86" t="s">
        <v>427</v>
      </c>
      <c r="B97" s="43" t="s">
        <v>344</v>
      </c>
      <c r="C97" s="180">
        <v>39</v>
      </c>
      <c r="D97" s="180">
        <v>38.9</v>
      </c>
    </row>
    <row r="98" spans="1:4" x14ac:dyDescent="0.25">
      <c r="A98" s="24" t="s">
        <v>152</v>
      </c>
      <c r="B98" s="43" t="s">
        <v>151</v>
      </c>
      <c r="C98" s="180">
        <v>357.2</v>
      </c>
      <c r="D98" s="180">
        <v>357.2</v>
      </c>
    </row>
    <row r="99" spans="1:4" ht="26.4" x14ac:dyDescent="0.25">
      <c r="A99" s="24" t="s">
        <v>154</v>
      </c>
      <c r="B99" s="43" t="s">
        <v>153</v>
      </c>
      <c r="C99" s="180">
        <v>621.6</v>
      </c>
      <c r="D99" s="180">
        <v>621.6</v>
      </c>
    </row>
    <row r="100" spans="1:4" x14ac:dyDescent="0.25">
      <c r="A100" s="24" t="s">
        <v>575</v>
      </c>
      <c r="B100" s="170" t="s">
        <v>635</v>
      </c>
      <c r="C100" s="180">
        <v>160</v>
      </c>
      <c r="D100" s="180">
        <v>160</v>
      </c>
    </row>
    <row r="101" spans="1:4" ht="26.4" x14ac:dyDescent="0.25">
      <c r="A101" s="24" t="s">
        <v>299</v>
      </c>
      <c r="B101" s="161" t="s">
        <v>548</v>
      </c>
      <c r="C101" s="180">
        <v>206</v>
      </c>
      <c r="D101" s="180">
        <v>206</v>
      </c>
    </row>
    <row r="102" spans="1:4" x14ac:dyDescent="0.25">
      <c r="A102" s="24" t="s">
        <v>320</v>
      </c>
      <c r="B102" s="43" t="s">
        <v>409</v>
      </c>
      <c r="C102" s="180">
        <v>83.7</v>
      </c>
      <c r="D102" s="180">
        <v>76.900000000000006</v>
      </c>
    </row>
    <row r="103" spans="1:4" ht="26.4" x14ac:dyDescent="0.25">
      <c r="A103" s="24" t="s">
        <v>428</v>
      </c>
      <c r="B103" s="43" t="s">
        <v>636</v>
      </c>
      <c r="C103" s="180">
        <v>24.2</v>
      </c>
      <c r="D103" s="180">
        <v>24.2</v>
      </c>
    </row>
    <row r="104" spans="1:4" ht="26.4" x14ac:dyDescent="0.25">
      <c r="A104" s="24" t="s">
        <v>576</v>
      </c>
      <c r="B104" s="161" t="s">
        <v>570</v>
      </c>
      <c r="C104" s="180">
        <v>305.2</v>
      </c>
      <c r="D104" s="180">
        <v>294.3</v>
      </c>
    </row>
    <row r="105" spans="1:4" x14ac:dyDescent="0.25">
      <c r="A105" s="24" t="s">
        <v>345</v>
      </c>
      <c r="B105" s="164" t="s">
        <v>500</v>
      </c>
      <c r="C105" s="180">
        <v>20.8</v>
      </c>
      <c r="D105" s="180">
        <v>0</v>
      </c>
    </row>
    <row r="106" spans="1:4" x14ac:dyDescent="0.25">
      <c r="A106" s="24" t="s">
        <v>455</v>
      </c>
      <c r="B106" s="43" t="s">
        <v>300</v>
      </c>
      <c r="C106" s="180">
        <v>1445</v>
      </c>
      <c r="D106" s="180">
        <v>1438</v>
      </c>
    </row>
    <row r="107" spans="1:4" ht="26.4" x14ac:dyDescent="0.25">
      <c r="A107" s="24" t="s">
        <v>456</v>
      </c>
      <c r="B107" s="46" t="s">
        <v>140</v>
      </c>
      <c r="C107" s="180">
        <v>2.2999999999999998</v>
      </c>
      <c r="D107" s="180">
        <v>1.1000000000000001</v>
      </c>
    </row>
    <row r="108" spans="1:4" ht="31.2" x14ac:dyDescent="0.3">
      <c r="A108" s="146" t="s">
        <v>155</v>
      </c>
      <c r="B108" s="151" t="s">
        <v>564</v>
      </c>
      <c r="C108" s="179">
        <f>C109+C111+C114</f>
        <v>736.5</v>
      </c>
      <c r="D108" s="179">
        <f>D109+D111+D114</f>
        <v>622.6</v>
      </c>
    </row>
    <row r="109" spans="1:4" ht="26.4" x14ac:dyDescent="0.25">
      <c r="A109" s="19" t="s">
        <v>156</v>
      </c>
      <c r="B109" s="40" t="s">
        <v>89</v>
      </c>
      <c r="C109" s="181">
        <f t="shared" ref="C109" si="2">C110</f>
        <v>16.600000000000001</v>
      </c>
      <c r="D109" s="181">
        <f t="shared" ref="D109" si="3">D110</f>
        <v>0</v>
      </c>
    </row>
    <row r="110" spans="1:4" x14ac:dyDescent="0.25">
      <c r="A110" s="86" t="s">
        <v>157</v>
      </c>
      <c r="B110" s="161" t="s">
        <v>503</v>
      </c>
      <c r="C110" s="182">
        <v>16.600000000000001</v>
      </c>
      <c r="D110" s="182">
        <v>0</v>
      </c>
    </row>
    <row r="111" spans="1:4" ht="26.4" x14ac:dyDescent="0.25">
      <c r="A111" s="23" t="s">
        <v>511</v>
      </c>
      <c r="B111" s="40" t="s">
        <v>86</v>
      </c>
      <c r="C111" s="179">
        <f>SUM(C112:C113)</f>
        <v>672.8</v>
      </c>
      <c r="D111" s="179">
        <f t="shared" ref="D111" si="4">SUM(D112:D113)</f>
        <v>622.6</v>
      </c>
    </row>
    <row r="112" spans="1:4" x14ac:dyDescent="0.25">
      <c r="A112" s="86" t="s">
        <v>512</v>
      </c>
      <c r="B112" s="161" t="s">
        <v>571</v>
      </c>
      <c r="C112" s="183">
        <v>50</v>
      </c>
      <c r="D112" s="183">
        <v>0</v>
      </c>
    </row>
    <row r="113" spans="1:4" ht="26.4" x14ac:dyDescent="0.25">
      <c r="A113" s="24" t="s">
        <v>555</v>
      </c>
      <c r="B113" s="43" t="s">
        <v>159</v>
      </c>
      <c r="C113" s="180">
        <v>622.79999999999995</v>
      </c>
      <c r="D113" s="180">
        <v>622.6</v>
      </c>
    </row>
    <row r="114" spans="1:4" x14ac:dyDescent="0.25">
      <c r="A114" s="23" t="s">
        <v>638</v>
      </c>
      <c r="B114" s="40" t="s">
        <v>150</v>
      </c>
      <c r="C114" s="181">
        <f t="shared" ref="C114:D114" si="5">C115</f>
        <v>47.1</v>
      </c>
      <c r="D114" s="181">
        <f t="shared" si="5"/>
        <v>0</v>
      </c>
    </row>
    <row r="115" spans="1:4" x14ac:dyDescent="0.25">
      <c r="A115" s="24" t="s">
        <v>639</v>
      </c>
      <c r="B115" s="170" t="s">
        <v>637</v>
      </c>
      <c r="C115" s="180">
        <v>47.1</v>
      </c>
      <c r="D115" s="180">
        <v>0</v>
      </c>
    </row>
    <row r="116" spans="1:4" ht="15.6" x14ac:dyDescent="0.3">
      <c r="A116" s="146" t="s">
        <v>161</v>
      </c>
      <c r="B116" s="147" t="s">
        <v>64</v>
      </c>
      <c r="C116" s="179">
        <f t="shared" ref="C116:D116" si="6">C117+C120+C122+C124</f>
        <v>219.29999999999995</v>
      </c>
      <c r="D116" s="179">
        <f t="shared" si="6"/>
        <v>217.39999999999998</v>
      </c>
    </row>
    <row r="117" spans="1:4" ht="26.4" x14ac:dyDescent="0.25">
      <c r="A117" s="23" t="s">
        <v>51</v>
      </c>
      <c r="B117" s="40" t="s">
        <v>118</v>
      </c>
      <c r="C117" s="179">
        <f t="shared" ref="C117:D117" si="7">SUM(C118:C119)</f>
        <v>1.8</v>
      </c>
      <c r="D117" s="179">
        <f t="shared" si="7"/>
        <v>1.8</v>
      </c>
    </row>
    <row r="118" spans="1:4" x14ac:dyDescent="0.25">
      <c r="A118" s="86" t="s">
        <v>52</v>
      </c>
      <c r="B118" s="85" t="s">
        <v>423</v>
      </c>
      <c r="C118" s="180">
        <v>0.7</v>
      </c>
      <c r="D118" s="180">
        <v>0.7</v>
      </c>
    </row>
    <row r="119" spans="1:4" x14ac:dyDescent="0.25">
      <c r="A119" s="24" t="s">
        <v>577</v>
      </c>
      <c r="B119" s="42" t="s">
        <v>162</v>
      </c>
      <c r="C119" s="180">
        <v>1.1000000000000001</v>
      </c>
      <c r="D119" s="180">
        <v>1.1000000000000001</v>
      </c>
    </row>
    <row r="120" spans="1:4" ht="26.4" x14ac:dyDescent="0.25">
      <c r="A120" s="23" t="s">
        <v>163</v>
      </c>
      <c r="B120" s="40" t="s">
        <v>86</v>
      </c>
      <c r="C120" s="179">
        <f t="shared" ref="C120:D120" si="8">C121</f>
        <v>82</v>
      </c>
      <c r="D120" s="179">
        <f t="shared" si="8"/>
        <v>81.3</v>
      </c>
    </row>
    <row r="121" spans="1:4" x14ac:dyDescent="0.25">
      <c r="A121" s="24" t="s">
        <v>164</v>
      </c>
      <c r="B121" s="42" t="s">
        <v>165</v>
      </c>
      <c r="C121" s="180">
        <v>82</v>
      </c>
      <c r="D121" s="180">
        <v>81.3</v>
      </c>
    </row>
    <row r="122" spans="1:4" ht="26.4" x14ac:dyDescent="0.25">
      <c r="A122" s="23" t="s">
        <v>55</v>
      </c>
      <c r="B122" s="40" t="s">
        <v>142</v>
      </c>
      <c r="C122" s="179">
        <f t="shared" ref="C122:D122" si="9">C123</f>
        <v>0.6</v>
      </c>
      <c r="D122" s="179">
        <f t="shared" si="9"/>
        <v>0.6</v>
      </c>
    </row>
    <row r="123" spans="1:4" ht="26.4" x14ac:dyDescent="0.25">
      <c r="A123" s="24" t="s">
        <v>166</v>
      </c>
      <c r="B123" s="43" t="s">
        <v>160</v>
      </c>
      <c r="C123" s="180">
        <v>0.6</v>
      </c>
      <c r="D123" s="180">
        <v>0.6</v>
      </c>
    </row>
    <row r="124" spans="1:4" x14ac:dyDescent="0.25">
      <c r="A124" s="23" t="s">
        <v>284</v>
      </c>
      <c r="B124" s="40" t="s">
        <v>150</v>
      </c>
      <c r="C124" s="179">
        <f t="shared" ref="C124:D124" si="10">SUM(C125:C128)</f>
        <v>134.89999999999998</v>
      </c>
      <c r="D124" s="179">
        <f t="shared" si="10"/>
        <v>133.69999999999999</v>
      </c>
    </row>
    <row r="125" spans="1:4" x14ac:dyDescent="0.25">
      <c r="A125" s="24" t="s">
        <v>321</v>
      </c>
      <c r="B125" s="42" t="s">
        <v>167</v>
      </c>
      <c r="C125" s="180">
        <v>42.3</v>
      </c>
      <c r="D125" s="180">
        <v>42.3</v>
      </c>
    </row>
    <row r="126" spans="1:4" x14ac:dyDescent="0.25">
      <c r="A126" s="39" t="s">
        <v>578</v>
      </c>
      <c r="B126" s="47" t="s">
        <v>168</v>
      </c>
      <c r="C126" s="182">
        <v>81.8</v>
      </c>
      <c r="D126" s="182">
        <v>80.599999999999994</v>
      </c>
    </row>
    <row r="127" spans="1:4" ht="26.4" x14ac:dyDescent="0.25">
      <c r="A127" s="39" t="s">
        <v>579</v>
      </c>
      <c r="B127" s="45" t="s">
        <v>424</v>
      </c>
      <c r="C127" s="182">
        <v>1.3</v>
      </c>
      <c r="D127" s="182">
        <v>1.3</v>
      </c>
    </row>
    <row r="128" spans="1:4" x14ac:dyDescent="0.25">
      <c r="A128" s="39" t="s">
        <v>580</v>
      </c>
      <c r="B128" s="47" t="s">
        <v>300</v>
      </c>
      <c r="C128" s="182">
        <v>9.5</v>
      </c>
      <c r="D128" s="182">
        <v>9.5</v>
      </c>
    </row>
    <row r="129" spans="1:4" ht="15.6" x14ac:dyDescent="0.3">
      <c r="A129" s="146" t="s">
        <v>169</v>
      </c>
      <c r="B129" s="147" t="s">
        <v>65</v>
      </c>
      <c r="C129" s="179">
        <f t="shared" ref="C129:D129" si="11">C130+C133+C135+C137</f>
        <v>191.89999999999998</v>
      </c>
      <c r="D129" s="179">
        <f t="shared" si="11"/>
        <v>190.40000000000003</v>
      </c>
    </row>
    <row r="130" spans="1:4" ht="26.4" x14ac:dyDescent="0.25">
      <c r="A130" s="23" t="s">
        <v>581</v>
      </c>
      <c r="B130" s="40" t="s">
        <v>118</v>
      </c>
      <c r="C130" s="179">
        <f>SUM(C131:C132)</f>
        <v>2</v>
      </c>
      <c r="D130" s="179">
        <f>SUM(D131:D132)</f>
        <v>2</v>
      </c>
    </row>
    <row r="131" spans="1:4" x14ac:dyDescent="0.25">
      <c r="A131" s="86" t="s">
        <v>582</v>
      </c>
      <c r="B131" s="85" t="s">
        <v>423</v>
      </c>
      <c r="C131" s="180">
        <v>0.6</v>
      </c>
      <c r="D131" s="184">
        <v>0.6</v>
      </c>
    </row>
    <row r="132" spans="1:4" x14ac:dyDescent="0.25">
      <c r="A132" s="24" t="s">
        <v>583</v>
      </c>
      <c r="B132" s="42" t="s">
        <v>162</v>
      </c>
      <c r="C132" s="180">
        <v>1.4</v>
      </c>
      <c r="D132" s="180">
        <v>1.4</v>
      </c>
    </row>
    <row r="133" spans="1:4" ht="26.4" x14ac:dyDescent="0.25">
      <c r="A133" s="23" t="s">
        <v>170</v>
      </c>
      <c r="B133" s="40" t="s">
        <v>86</v>
      </c>
      <c r="C133" s="179">
        <f t="shared" ref="C133:D133" si="12">C134</f>
        <v>87.5</v>
      </c>
      <c r="D133" s="179">
        <f t="shared" si="12"/>
        <v>86.4</v>
      </c>
    </row>
    <row r="134" spans="1:4" x14ac:dyDescent="0.25">
      <c r="A134" s="24" t="s">
        <v>171</v>
      </c>
      <c r="B134" s="42" t="s">
        <v>165</v>
      </c>
      <c r="C134" s="180">
        <v>87.5</v>
      </c>
      <c r="D134" s="180">
        <v>86.4</v>
      </c>
    </row>
    <row r="135" spans="1:4" ht="26.4" x14ac:dyDescent="0.25">
      <c r="A135" s="23" t="s">
        <v>172</v>
      </c>
      <c r="B135" s="40" t="s">
        <v>142</v>
      </c>
      <c r="C135" s="179">
        <f t="shared" ref="C135:D135" si="13">C136</f>
        <v>0.3</v>
      </c>
      <c r="D135" s="179">
        <f t="shared" si="13"/>
        <v>0.3</v>
      </c>
    </row>
    <row r="136" spans="1:4" ht="26.4" x14ac:dyDescent="0.25">
      <c r="A136" s="24" t="s">
        <v>173</v>
      </c>
      <c r="B136" s="43" t="s">
        <v>160</v>
      </c>
      <c r="C136" s="180">
        <v>0.3</v>
      </c>
      <c r="D136" s="180">
        <v>0.3</v>
      </c>
    </row>
    <row r="137" spans="1:4" x14ac:dyDescent="0.25">
      <c r="A137" s="23" t="s">
        <v>457</v>
      </c>
      <c r="B137" s="40" t="s">
        <v>150</v>
      </c>
      <c r="C137" s="179">
        <f t="shared" ref="C137:D137" si="14">SUM(C138:C141)</f>
        <v>102.1</v>
      </c>
      <c r="D137" s="179">
        <f t="shared" si="14"/>
        <v>101.70000000000002</v>
      </c>
    </row>
    <row r="138" spans="1:4" x14ac:dyDescent="0.25">
      <c r="A138" s="24" t="s">
        <v>458</v>
      </c>
      <c r="B138" s="42" t="s">
        <v>167</v>
      </c>
      <c r="C138" s="180">
        <v>5.4</v>
      </c>
      <c r="D138" s="180">
        <v>5.4</v>
      </c>
    </row>
    <row r="139" spans="1:4" x14ac:dyDescent="0.25">
      <c r="A139" s="39" t="s">
        <v>584</v>
      </c>
      <c r="B139" s="47" t="s">
        <v>168</v>
      </c>
      <c r="C139" s="182">
        <v>65.599999999999994</v>
      </c>
      <c r="D139" s="182">
        <v>65.2</v>
      </c>
    </row>
    <row r="140" spans="1:4" ht="26.4" x14ac:dyDescent="0.25">
      <c r="A140" s="39" t="s">
        <v>585</v>
      </c>
      <c r="B140" s="45" t="s">
        <v>424</v>
      </c>
      <c r="C140" s="182">
        <v>2.2000000000000002</v>
      </c>
      <c r="D140" s="182">
        <v>2.2000000000000002</v>
      </c>
    </row>
    <row r="141" spans="1:4" x14ac:dyDescent="0.25">
      <c r="A141" s="39" t="s">
        <v>586</v>
      </c>
      <c r="B141" s="47" t="s">
        <v>300</v>
      </c>
      <c r="C141" s="182">
        <v>28.9</v>
      </c>
      <c r="D141" s="182">
        <v>28.9</v>
      </c>
    </row>
    <row r="142" spans="1:4" ht="15.6" x14ac:dyDescent="0.3">
      <c r="A142" s="146" t="s">
        <v>174</v>
      </c>
      <c r="B142" s="147" t="s">
        <v>66</v>
      </c>
      <c r="C142" s="179">
        <f t="shared" ref="C142:D142" si="15">C143+C145+C148+C150+C152</f>
        <v>401.6</v>
      </c>
      <c r="D142" s="179">
        <f t="shared" si="15"/>
        <v>388.29999999999995</v>
      </c>
    </row>
    <row r="143" spans="1:4" ht="26.4" x14ac:dyDescent="0.25">
      <c r="A143" s="38" t="s">
        <v>175</v>
      </c>
      <c r="B143" s="48" t="s">
        <v>93</v>
      </c>
      <c r="C143" s="181">
        <f t="shared" ref="C143" si="16">C144</f>
        <v>6.3</v>
      </c>
      <c r="D143" s="181">
        <f t="shared" ref="D143" si="17">D144</f>
        <v>6.1</v>
      </c>
    </row>
    <row r="144" spans="1:4" ht="26.4" x14ac:dyDescent="0.25">
      <c r="A144" s="39" t="s">
        <v>176</v>
      </c>
      <c r="B144" s="45" t="s">
        <v>425</v>
      </c>
      <c r="C144" s="182">
        <v>6.3</v>
      </c>
      <c r="D144" s="182">
        <v>6.1</v>
      </c>
    </row>
    <row r="145" spans="1:4" ht="26.4" x14ac:dyDescent="0.25">
      <c r="A145" s="23" t="s">
        <v>177</v>
      </c>
      <c r="B145" s="40" t="s">
        <v>118</v>
      </c>
      <c r="C145" s="179">
        <f>SUM(C146:C147)</f>
        <v>17.5</v>
      </c>
      <c r="D145" s="179">
        <f>SUM(D146:D147)</f>
        <v>17.5</v>
      </c>
    </row>
    <row r="146" spans="1:4" x14ac:dyDescent="0.25">
      <c r="A146" s="86" t="s">
        <v>178</v>
      </c>
      <c r="B146" s="85" t="s">
        <v>423</v>
      </c>
      <c r="C146" s="180">
        <v>3.4</v>
      </c>
      <c r="D146" s="184">
        <v>3.4</v>
      </c>
    </row>
    <row r="147" spans="1:4" x14ac:dyDescent="0.25">
      <c r="A147" s="24" t="s">
        <v>459</v>
      </c>
      <c r="B147" s="42" t="s">
        <v>162</v>
      </c>
      <c r="C147" s="180">
        <v>14.1</v>
      </c>
      <c r="D147" s="180">
        <v>14.1</v>
      </c>
    </row>
    <row r="148" spans="1:4" ht="26.4" x14ac:dyDescent="0.25">
      <c r="A148" s="23" t="s">
        <v>179</v>
      </c>
      <c r="B148" s="40" t="s">
        <v>86</v>
      </c>
      <c r="C148" s="179">
        <f t="shared" ref="C148:D148" si="18">C149</f>
        <v>211</v>
      </c>
      <c r="D148" s="179">
        <f t="shared" si="18"/>
        <v>200.6</v>
      </c>
    </row>
    <row r="149" spans="1:4" x14ac:dyDescent="0.25">
      <c r="A149" s="24" t="s">
        <v>180</v>
      </c>
      <c r="B149" s="42" t="s">
        <v>165</v>
      </c>
      <c r="C149" s="180">
        <v>211</v>
      </c>
      <c r="D149" s="180">
        <v>200.6</v>
      </c>
    </row>
    <row r="150" spans="1:4" ht="26.4" x14ac:dyDescent="0.25">
      <c r="A150" s="23" t="s">
        <v>285</v>
      </c>
      <c r="B150" s="40" t="s">
        <v>142</v>
      </c>
      <c r="C150" s="179">
        <f t="shared" ref="C150:D150" si="19">C151</f>
        <v>1.2</v>
      </c>
      <c r="D150" s="179">
        <f t="shared" si="19"/>
        <v>1.2</v>
      </c>
    </row>
    <row r="151" spans="1:4" ht="26.4" x14ac:dyDescent="0.25">
      <c r="A151" s="24" t="s">
        <v>286</v>
      </c>
      <c r="B151" s="43" t="s">
        <v>160</v>
      </c>
      <c r="C151" s="180">
        <v>1.2</v>
      </c>
      <c r="D151" s="180">
        <v>1.2</v>
      </c>
    </row>
    <row r="152" spans="1:4" x14ac:dyDescent="0.25">
      <c r="A152" s="23" t="s">
        <v>322</v>
      </c>
      <c r="B152" s="40" t="s">
        <v>150</v>
      </c>
      <c r="C152" s="179">
        <f t="shared" ref="C152:D152" si="20">SUM(C153:C156)</f>
        <v>165.6</v>
      </c>
      <c r="D152" s="179">
        <f t="shared" si="20"/>
        <v>162.89999999999998</v>
      </c>
    </row>
    <row r="153" spans="1:4" x14ac:dyDescent="0.25">
      <c r="A153" s="24" t="s">
        <v>323</v>
      </c>
      <c r="B153" s="42" t="s">
        <v>167</v>
      </c>
      <c r="C153" s="180">
        <v>10.1</v>
      </c>
      <c r="D153" s="180">
        <v>10.1</v>
      </c>
    </row>
    <row r="154" spans="1:4" x14ac:dyDescent="0.25">
      <c r="A154" s="39" t="s">
        <v>324</v>
      </c>
      <c r="B154" s="47" t="s">
        <v>168</v>
      </c>
      <c r="C154" s="182">
        <v>101.1</v>
      </c>
      <c r="D154" s="182">
        <v>100.8</v>
      </c>
    </row>
    <row r="155" spans="1:4" ht="26.4" x14ac:dyDescent="0.25">
      <c r="A155" s="39" t="s">
        <v>429</v>
      </c>
      <c r="B155" s="45" t="s">
        <v>424</v>
      </c>
      <c r="C155" s="182">
        <v>17.5</v>
      </c>
      <c r="D155" s="182">
        <v>16.3</v>
      </c>
    </row>
    <row r="156" spans="1:4" x14ac:dyDescent="0.25">
      <c r="A156" s="39" t="s">
        <v>430</v>
      </c>
      <c r="B156" s="47" t="s">
        <v>300</v>
      </c>
      <c r="C156" s="182">
        <v>36.9</v>
      </c>
      <c r="D156" s="182">
        <v>35.700000000000003</v>
      </c>
    </row>
    <row r="157" spans="1:4" ht="15.6" x14ac:dyDescent="0.3">
      <c r="A157" s="146" t="s">
        <v>181</v>
      </c>
      <c r="B157" s="147" t="s">
        <v>67</v>
      </c>
      <c r="C157" s="179">
        <f t="shared" ref="C157:D157" si="21">C158+C160+C164+C166+C168</f>
        <v>281.8</v>
      </c>
      <c r="D157" s="179">
        <f t="shared" si="21"/>
        <v>279.09999999999997</v>
      </c>
    </row>
    <row r="158" spans="1:4" ht="26.4" x14ac:dyDescent="0.25">
      <c r="A158" s="38" t="s">
        <v>431</v>
      </c>
      <c r="B158" s="48" t="s">
        <v>93</v>
      </c>
      <c r="C158" s="181">
        <f t="shared" ref="C158:D158" si="22">C159</f>
        <v>0.4</v>
      </c>
      <c r="D158" s="181">
        <f t="shared" si="22"/>
        <v>0.2</v>
      </c>
    </row>
    <row r="159" spans="1:4" ht="26.4" x14ac:dyDescent="0.25">
      <c r="A159" s="39" t="s">
        <v>432</v>
      </c>
      <c r="B159" s="45" t="s">
        <v>425</v>
      </c>
      <c r="C159" s="182">
        <v>0.4</v>
      </c>
      <c r="D159" s="182">
        <v>0.2</v>
      </c>
    </row>
    <row r="160" spans="1:4" ht="26.4" x14ac:dyDescent="0.25">
      <c r="A160" s="23" t="s">
        <v>182</v>
      </c>
      <c r="B160" s="40" t="s">
        <v>118</v>
      </c>
      <c r="C160" s="179">
        <f>SUM(C161:C163)</f>
        <v>109.9</v>
      </c>
      <c r="D160" s="179">
        <f>SUM(D161:D163)</f>
        <v>109.2</v>
      </c>
    </row>
    <row r="161" spans="1:4" x14ac:dyDescent="0.25">
      <c r="A161" s="86" t="s">
        <v>183</v>
      </c>
      <c r="B161" s="85" t="s">
        <v>423</v>
      </c>
      <c r="C161" s="184">
        <v>1.3</v>
      </c>
      <c r="D161" s="184">
        <v>1.3</v>
      </c>
    </row>
    <row r="162" spans="1:4" x14ac:dyDescent="0.25">
      <c r="A162" s="24" t="s">
        <v>460</v>
      </c>
      <c r="B162" s="42" t="s">
        <v>162</v>
      </c>
      <c r="C162" s="180">
        <v>0.4</v>
      </c>
      <c r="D162" s="180">
        <v>0.4</v>
      </c>
    </row>
    <row r="163" spans="1:4" x14ac:dyDescent="0.25">
      <c r="A163" s="24" t="s">
        <v>640</v>
      </c>
      <c r="B163" s="170" t="s">
        <v>633</v>
      </c>
      <c r="C163" s="180">
        <v>108.2</v>
      </c>
      <c r="D163" s="180">
        <v>107.5</v>
      </c>
    </row>
    <row r="164" spans="1:4" ht="26.4" x14ac:dyDescent="0.25">
      <c r="A164" s="23" t="s">
        <v>184</v>
      </c>
      <c r="B164" s="40" t="s">
        <v>86</v>
      </c>
      <c r="C164" s="179">
        <f t="shared" ref="C164:D164" si="23">C165</f>
        <v>106.8</v>
      </c>
      <c r="D164" s="179">
        <f t="shared" si="23"/>
        <v>105.3</v>
      </c>
    </row>
    <row r="165" spans="1:4" x14ac:dyDescent="0.25">
      <c r="A165" s="24" t="s">
        <v>185</v>
      </c>
      <c r="B165" s="42" t="s">
        <v>165</v>
      </c>
      <c r="C165" s="180">
        <v>106.8</v>
      </c>
      <c r="D165" s="180">
        <v>105.3</v>
      </c>
    </row>
    <row r="166" spans="1:4" ht="26.4" x14ac:dyDescent="0.25">
      <c r="A166" s="23" t="s">
        <v>287</v>
      </c>
      <c r="B166" s="40" t="s">
        <v>142</v>
      </c>
      <c r="C166" s="179">
        <f t="shared" ref="C166:D166" si="24">C167</f>
        <v>0.6</v>
      </c>
      <c r="D166" s="179">
        <f t="shared" si="24"/>
        <v>0.6</v>
      </c>
    </row>
    <row r="167" spans="1:4" ht="26.4" x14ac:dyDescent="0.25">
      <c r="A167" s="24" t="s">
        <v>288</v>
      </c>
      <c r="B167" s="43" t="s">
        <v>160</v>
      </c>
      <c r="C167" s="180">
        <v>0.6</v>
      </c>
      <c r="D167" s="180">
        <v>0.6</v>
      </c>
    </row>
    <row r="168" spans="1:4" x14ac:dyDescent="0.25">
      <c r="A168" s="23" t="s">
        <v>461</v>
      </c>
      <c r="B168" s="40" t="s">
        <v>150</v>
      </c>
      <c r="C168" s="179">
        <f t="shared" ref="C168:D168" si="25">SUM(C169:C172)</f>
        <v>64.100000000000009</v>
      </c>
      <c r="D168" s="179">
        <f t="shared" si="25"/>
        <v>63.800000000000004</v>
      </c>
    </row>
    <row r="169" spans="1:4" x14ac:dyDescent="0.25">
      <c r="A169" s="24" t="s">
        <v>462</v>
      </c>
      <c r="B169" s="42" t="s">
        <v>167</v>
      </c>
      <c r="C169" s="180">
        <v>1.7</v>
      </c>
      <c r="D169" s="180">
        <v>1.7</v>
      </c>
    </row>
    <row r="170" spans="1:4" x14ac:dyDescent="0.25">
      <c r="A170" s="39" t="s">
        <v>463</v>
      </c>
      <c r="B170" s="47" t="s">
        <v>168</v>
      </c>
      <c r="C170" s="182">
        <v>56.3</v>
      </c>
      <c r="D170" s="182">
        <v>56</v>
      </c>
    </row>
    <row r="171" spans="1:4" ht="26.4" x14ac:dyDescent="0.25">
      <c r="A171" s="39" t="s">
        <v>464</v>
      </c>
      <c r="B171" s="45" t="s">
        <v>424</v>
      </c>
      <c r="C171" s="182">
        <v>1.7</v>
      </c>
      <c r="D171" s="182">
        <v>1.7</v>
      </c>
    </row>
    <row r="172" spans="1:4" x14ac:dyDescent="0.25">
      <c r="A172" s="39" t="s">
        <v>465</v>
      </c>
      <c r="B172" s="47" t="s">
        <v>300</v>
      </c>
      <c r="C172" s="182">
        <v>4.4000000000000004</v>
      </c>
      <c r="D172" s="182">
        <v>4.4000000000000004</v>
      </c>
    </row>
    <row r="173" spans="1:4" ht="15.6" x14ac:dyDescent="0.3">
      <c r="A173" s="146" t="s">
        <v>186</v>
      </c>
      <c r="B173" s="147" t="s">
        <v>68</v>
      </c>
      <c r="C173" s="179">
        <f t="shared" ref="C173:D173" si="26">C174+C176+C179+C181+C183</f>
        <v>206.89999999999998</v>
      </c>
      <c r="D173" s="179">
        <f t="shared" si="26"/>
        <v>199.5</v>
      </c>
    </row>
    <row r="174" spans="1:4" ht="26.4" x14ac:dyDescent="0.25">
      <c r="A174" s="38" t="s">
        <v>187</v>
      </c>
      <c r="B174" s="48" t="s">
        <v>93</v>
      </c>
      <c r="C174" s="181">
        <f>C175</f>
        <v>2.5</v>
      </c>
      <c r="D174" s="181">
        <f>D175</f>
        <v>0</v>
      </c>
    </row>
    <row r="175" spans="1:4" ht="26.4" x14ac:dyDescent="0.25">
      <c r="A175" s="39" t="s">
        <v>188</v>
      </c>
      <c r="B175" s="45" t="s">
        <v>425</v>
      </c>
      <c r="C175" s="182">
        <v>2.5</v>
      </c>
      <c r="D175" s="182">
        <v>0</v>
      </c>
    </row>
    <row r="176" spans="1:4" ht="26.4" x14ac:dyDescent="0.25">
      <c r="A176" s="23" t="s">
        <v>189</v>
      </c>
      <c r="B176" s="40" t="s">
        <v>118</v>
      </c>
      <c r="C176" s="179">
        <f t="shared" ref="C176:D176" si="27">SUM(C177:C178)</f>
        <v>4.8</v>
      </c>
      <c r="D176" s="179">
        <f t="shared" si="27"/>
        <v>3.5</v>
      </c>
    </row>
    <row r="177" spans="1:4" x14ac:dyDescent="0.25">
      <c r="A177" s="86" t="s">
        <v>190</v>
      </c>
      <c r="B177" s="85" t="s">
        <v>423</v>
      </c>
      <c r="C177" s="180">
        <v>2.2999999999999998</v>
      </c>
      <c r="D177" s="184">
        <v>2.2999999999999998</v>
      </c>
    </row>
    <row r="178" spans="1:4" x14ac:dyDescent="0.25">
      <c r="A178" s="24" t="s">
        <v>466</v>
      </c>
      <c r="B178" s="42" t="s">
        <v>162</v>
      </c>
      <c r="C178" s="180">
        <v>2.5</v>
      </c>
      <c r="D178" s="180">
        <v>1.2</v>
      </c>
    </row>
    <row r="179" spans="1:4" ht="26.4" x14ac:dyDescent="0.25">
      <c r="A179" s="23" t="s">
        <v>191</v>
      </c>
      <c r="B179" s="40" t="s">
        <v>86</v>
      </c>
      <c r="C179" s="179">
        <f t="shared" ref="C179:D179" si="28">C180</f>
        <v>87</v>
      </c>
      <c r="D179" s="179">
        <f t="shared" si="28"/>
        <v>85.7</v>
      </c>
    </row>
    <row r="180" spans="1:4" x14ac:dyDescent="0.25">
      <c r="A180" s="24" t="s">
        <v>192</v>
      </c>
      <c r="B180" s="42" t="s">
        <v>165</v>
      </c>
      <c r="C180" s="180">
        <v>87</v>
      </c>
      <c r="D180" s="180">
        <v>85.7</v>
      </c>
    </row>
    <row r="181" spans="1:4" ht="26.4" x14ac:dyDescent="0.25">
      <c r="A181" s="23" t="s">
        <v>289</v>
      </c>
      <c r="B181" s="40" t="s">
        <v>142</v>
      </c>
      <c r="C181" s="179">
        <f t="shared" ref="C181:D181" si="29">C182</f>
        <v>4</v>
      </c>
      <c r="D181" s="179">
        <f t="shared" si="29"/>
        <v>4</v>
      </c>
    </row>
    <row r="182" spans="1:4" ht="26.4" x14ac:dyDescent="0.25">
      <c r="A182" s="24" t="s">
        <v>290</v>
      </c>
      <c r="B182" s="43" t="s">
        <v>160</v>
      </c>
      <c r="C182" s="180">
        <v>4</v>
      </c>
      <c r="D182" s="180">
        <v>4</v>
      </c>
    </row>
    <row r="183" spans="1:4" x14ac:dyDescent="0.25">
      <c r="A183" s="23" t="s">
        <v>325</v>
      </c>
      <c r="B183" s="40" t="s">
        <v>150</v>
      </c>
      <c r="C183" s="179">
        <f t="shared" ref="C183:D183" si="30">SUM(C184:C187)</f>
        <v>108.6</v>
      </c>
      <c r="D183" s="179">
        <f t="shared" si="30"/>
        <v>106.3</v>
      </c>
    </row>
    <row r="184" spans="1:4" x14ac:dyDescent="0.25">
      <c r="A184" s="24" t="s">
        <v>326</v>
      </c>
      <c r="B184" s="42" t="s">
        <v>167</v>
      </c>
      <c r="C184" s="180">
        <v>9.1999999999999993</v>
      </c>
      <c r="D184" s="180">
        <v>8</v>
      </c>
    </row>
    <row r="185" spans="1:4" x14ac:dyDescent="0.25">
      <c r="A185" s="39" t="s">
        <v>327</v>
      </c>
      <c r="B185" s="47" t="s">
        <v>168</v>
      </c>
      <c r="C185" s="182">
        <v>82.1</v>
      </c>
      <c r="D185" s="182">
        <v>81</v>
      </c>
    </row>
    <row r="186" spans="1:4" ht="26.4" x14ac:dyDescent="0.25">
      <c r="A186" s="39" t="s">
        <v>433</v>
      </c>
      <c r="B186" s="45" t="s">
        <v>424</v>
      </c>
      <c r="C186" s="182">
        <v>0.8</v>
      </c>
      <c r="D186" s="182">
        <v>0.8</v>
      </c>
    </row>
    <row r="187" spans="1:4" x14ac:dyDescent="0.25">
      <c r="A187" s="39" t="s">
        <v>434</v>
      </c>
      <c r="B187" s="47" t="s">
        <v>300</v>
      </c>
      <c r="C187" s="182">
        <v>16.5</v>
      </c>
      <c r="D187" s="182">
        <v>16.5</v>
      </c>
    </row>
    <row r="188" spans="1:4" ht="15.6" x14ac:dyDescent="0.3">
      <c r="A188" s="146" t="s">
        <v>193</v>
      </c>
      <c r="B188" s="147" t="s">
        <v>69</v>
      </c>
      <c r="C188" s="179">
        <f t="shared" ref="C188:D188" si="31">C189+C191+C194+C196+C198</f>
        <v>209.8</v>
      </c>
      <c r="D188" s="179">
        <f t="shared" si="31"/>
        <v>181.5</v>
      </c>
    </row>
    <row r="189" spans="1:4" ht="26.4" x14ac:dyDescent="0.25">
      <c r="A189" s="38" t="s">
        <v>194</v>
      </c>
      <c r="B189" s="48" t="s">
        <v>93</v>
      </c>
      <c r="C189" s="181">
        <f>C190</f>
        <v>19.8</v>
      </c>
      <c r="D189" s="181">
        <f t="shared" ref="D189" si="32">D190</f>
        <v>18.600000000000001</v>
      </c>
    </row>
    <row r="190" spans="1:4" ht="26.4" x14ac:dyDescent="0.25">
      <c r="A190" s="39" t="s">
        <v>195</v>
      </c>
      <c r="B190" s="45" t="s">
        <v>425</v>
      </c>
      <c r="C190" s="182">
        <v>19.8</v>
      </c>
      <c r="D190" s="182">
        <v>18.600000000000001</v>
      </c>
    </row>
    <row r="191" spans="1:4" ht="26.4" x14ac:dyDescent="0.25">
      <c r="A191" s="23" t="s">
        <v>196</v>
      </c>
      <c r="B191" s="40" t="s">
        <v>118</v>
      </c>
      <c r="C191" s="179">
        <f t="shared" ref="C191:D191" si="33">SUM(C192:C193)</f>
        <v>5.1000000000000005</v>
      </c>
      <c r="D191" s="179">
        <f t="shared" si="33"/>
        <v>5.1000000000000005</v>
      </c>
    </row>
    <row r="192" spans="1:4" x14ac:dyDescent="0.25">
      <c r="A192" s="86" t="s">
        <v>197</v>
      </c>
      <c r="B192" s="85" t="s">
        <v>423</v>
      </c>
      <c r="C192" s="184">
        <v>0.9</v>
      </c>
      <c r="D192" s="184">
        <v>0.9</v>
      </c>
    </row>
    <row r="193" spans="1:4" x14ac:dyDescent="0.25">
      <c r="A193" s="24" t="s">
        <v>467</v>
      </c>
      <c r="B193" s="42" t="s">
        <v>162</v>
      </c>
      <c r="C193" s="180">
        <v>4.2</v>
      </c>
      <c r="D193" s="180">
        <v>4.2</v>
      </c>
    </row>
    <row r="194" spans="1:4" ht="26.4" x14ac:dyDescent="0.25">
      <c r="A194" s="23" t="s">
        <v>198</v>
      </c>
      <c r="B194" s="40" t="s">
        <v>86</v>
      </c>
      <c r="C194" s="179">
        <f t="shared" ref="C194:D194" si="34">C195</f>
        <v>119.5</v>
      </c>
      <c r="D194" s="179">
        <f t="shared" si="34"/>
        <v>92.8</v>
      </c>
    </row>
    <row r="195" spans="1:4" x14ac:dyDescent="0.25">
      <c r="A195" s="24" t="s">
        <v>199</v>
      </c>
      <c r="B195" s="42" t="s">
        <v>165</v>
      </c>
      <c r="C195" s="180">
        <v>119.5</v>
      </c>
      <c r="D195" s="180">
        <v>92.8</v>
      </c>
    </row>
    <row r="196" spans="1:4" ht="26.4" x14ac:dyDescent="0.25">
      <c r="A196" s="23" t="s">
        <v>291</v>
      </c>
      <c r="B196" s="40" t="s">
        <v>142</v>
      </c>
      <c r="C196" s="179">
        <f t="shared" ref="C196:D196" si="35">C197</f>
        <v>0.4</v>
      </c>
      <c r="D196" s="179">
        <f t="shared" si="35"/>
        <v>0.4</v>
      </c>
    </row>
    <row r="197" spans="1:4" ht="26.4" x14ac:dyDescent="0.25">
      <c r="A197" s="24" t="s">
        <v>292</v>
      </c>
      <c r="B197" s="43" t="s">
        <v>160</v>
      </c>
      <c r="C197" s="180">
        <v>0.4</v>
      </c>
      <c r="D197" s="180">
        <v>0.4</v>
      </c>
    </row>
    <row r="198" spans="1:4" x14ac:dyDescent="0.25">
      <c r="A198" s="23" t="s">
        <v>435</v>
      </c>
      <c r="B198" s="40" t="s">
        <v>150</v>
      </c>
      <c r="C198" s="179">
        <f t="shared" ref="C198:D198" si="36">SUM(C199:C202)</f>
        <v>65</v>
      </c>
      <c r="D198" s="179">
        <f t="shared" si="36"/>
        <v>64.599999999999994</v>
      </c>
    </row>
    <row r="199" spans="1:4" x14ac:dyDescent="0.25">
      <c r="A199" s="24" t="s">
        <v>436</v>
      </c>
      <c r="B199" s="42" t="s">
        <v>167</v>
      </c>
      <c r="C199" s="180">
        <v>5.0999999999999996</v>
      </c>
      <c r="D199" s="180">
        <v>5.0999999999999996</v>
      </c>
    </row>
    <row r="200" spans="1:4" x14ac:dyDescent="0.25">
      <c r="A200" s="39" t="s">
        <v>437</v>
      </c>
      <c r="B200" s="47" t="s">
        <v>168</v>
      </c>
      <c r="C200" s="182">
        <v>50.7</v>
      </c>
      <c r="D200" s="182">
        <v>50.5</v>
      </c>
    </row>
    <row r="201" spans="1:4" ht="26.4" x14ac:dyDescent="0.25">
      <c r="A201" s="39" t="s">
        <v>438</v>
      </c>
      <c r="B201" s="45" t="s">
        <v>424</v>
      </c>
      <c r="C201" s="182">
        <v>0.9</v>
      </c>
      <c r="D201" s="182">
        <v>0.8</v>
      </c>
    </row>
    <row r="202" spans="1:4" x14ac:dyDescent="0.25">
      <c r="A202" s="39" t="s">
        <v>439</v>
      </c>
      <c r="B202" s="47" t="s">
        <v>300</v>
      </c>
      <c r="C202" s="182">
        <v>8.3000000000000007</v>
      </c>
      <c r="D202" s="182">
        <v>8.1999999999999993</v>
      </c>
    </row>
    <row r="203" spans="1:4" ht="15.6" x14ac:dyDescent="0.3">
      <c r="A203" s="146" t="s">
        <v>200</v>
      </c>
      <c r="B203" s="147" t="s">
        <v>70</v>
      </c>
      <c r="C203" s="179">
        <f>C204+C206+C208+C210+C212</f>
        <v>315.2</v>
      </c>
      <c r="D203" s="179">
        <f t="shared" ref="D203" si="37">D204+D206+D208+D210+D212</f>
        <v>305.79999999999995</v>
      </c>
    </row>
    <row r="204" spans="1:4" ht="26.4" x14ac:dyDescent="0.25">
      <c r="A204" s="38" t="s">
        <v>201</v>
      </c>
      <c r="B204" s="48" t="s">
        <v>93</v>
      </c>
      <c r="C204" s="181">
        <f>C205</f>
        <v>9</v>
      </c>
      <c r="D204" s="181">
        <f t="shared" ref="D204" si="38">D205</f>
        <v>1.2</v>
      </c>
    </row>
    <row r="205" spans="1:4" ht="26.4" x14ac:dyDescent="0.25">
      <c r="A205" s="39" t="s">
        <v>202</v>
      </c>
      <c r="B205" s="45" t="s">
        <v>425</v>
      </c>
      <c r="C205" s="182">
        <v>9</v>
      </c>
      <c r="D205" s="182">
        <v>1.2</v>
      </c>
    </row>
    <row r="206" spans="1:4" ht="26.4" x14ac:dyDescent="0.25">
      <c r="A206" s="23" t="s">
        <v>203</v>
      </c>
      <c r="B206" s="40" t="s">
        <v>118</v>
      </c>
      <c r="C206" s="179">
        <f t="shared" ref="C206:D206" si="39">C207</f>
        <v>0.5</v>
      </c>
      <c r="D206" s="179">
        <f t="shared" si="39"/>
        <v>0.5</v>
      </c>
    </row>
    <row r="207" spans="1:4" x14ac:dyDescent="0.25">
      <c r="A207" s="24" t="s">
        <v>380</v>
      </c>
      <c r="B207" s="85" t="s">
        <v>423</v>
      </c>
      <c r="C207" s="180">
        <v>0.5</v>
      </c>
      <c r="D207" s="180">
        <v>0.5</v>
      </c>
    </row>
    <row r="208" spans="1:4" ht="26.4" x14ac:dyDescent="0.25">
      <c r="A208" s="23" t="s">
        <v>204</v>
      </c>
      <c r="B208" s="40" t="s">
        <v>86</v>
      </c>
      <c r="C208" s="179">
        <f t="shared" ref="C208:D208" si="40">C209</f>
        <v>95.6</v>
      </c>
      <c r="D208" s="179">
        <f t="shared" si="40"/>
        <v>94.5</v>
      </c>
    </row>
    <row r="209" spans="1:4" x14ac:dyDescent="0.25">
      <c r="A209" s="24" t="s">
        <v>205</v>
      </c>
      <c r="B209" s="42" t="s">
        <v>165</v>
      </c>
      <c r="C209" s="180">
        <v>95.6</v>
      </c>
      <c r="D209" s="180">
        <v>94.5</v>
      </c>
    </row>
    <row r="210" spans="1:4" ht="26.4" x14ac:dyDescent="0.25">
      <c r="A210" s="23" t="s">
        <v>513</v>
      </c>
      <c r="B210" s="40" t="s">
        <v>142</v>
      </c>
      <c r="C210" s="179">
        <f t="shared" ref="C210" si="41">C211</f>
        <v>0.8</v>
      </c>
      <c r="D210" s="179">
        <f t="shared" ref="D210" si="42">D211</f>
        <v>0.8</v>
      </c>
    </row>
    <row r="211" spans="1:4" ht="26.4" x14ac:dyDescent="0.25">
      <c r="A211" s="24" t="s">
        <v>514</v>
      </c>
      <c r="B211" s="43" t="s">
        <v>160</v>
      </c>
      <c r="C211" s="180">
        <v>0.8</v>
      </c>
      <c r="D211" s="180">
        <v>0.8</v>
      </c>
    </row>
    <row r="212" spans="1:4" x14ac:dyDescent="0.25">
      <c r="A212" s="23" t="s">
        <v>587</v>
      </c>
      <c r="B212" s="40" t="s">
        <v>150</v>
      </c>
      <c r="C212" s="179">
        <f t="shared" ref="C212:D212" si="43">C213+C214+C216</f>
        <v>209.29999999999998</v>
      </c>
      <c r="D212" s="179">
        <f t="shared" si="43"/>
        <v>208.79999999999998</v>
      </c>
    </row>
    <row r="213" spans="1:4" x14ac:dyDescent="0.25">
      <c r="A213" s="24" t="s">
        <v>588</v>
      </c>
      <c r="B213" s="42" t="s">
        <v>167</v>
      </c>
      <c r="C213" s="180">
        <v>30.2</v>
      </c>
      <c r="D213" s="180">
        <v>30.2</v>
      </c>
    </row>
    <row r="214" spans="1:4" x14ac:dyDescent="0.25">
      <c r="A214" s="39" t="s">
        <v>589</v>
      </c>
      <c r="B214" s="47" t="s">
        <v>168</v>
      </c>
      <c r="C214" s="182">
        <v>154.1</v>
      </c>
      <c r="D214" s="182">
        <v>153.6</v>
      </c>
    </row>
    <row r="215" spans="1:4" ht="26.4" x14ac:dyDescent="0.25">
      <c r="A215" s="39" t="s">
        <v>590</v>
      </c>
      <c r="B215" s="45" t="s">
        <v>424</v>
      </c>
      <c r="C215" s="182">
        <v>0</v>
      </c>
      <c r="D215" s="182">
        <v>0</v>
      </c>
    </row>
    <row r="216" spans="1:4" x14ac:dyDescent="0.25">
      <c r="A216" s="39" t="s">
        <v>591</v>
      </c>
      <c r="B216" s="47" t="s">
        <v>300</v>
      </c>
      <c r="C216" s="182">
        <v>25</v>
      </c>
      <c r="D216" s="182">
        <v>25</v>
      </c>
    </row>
    <row r="217" spans="1:4" ht="15.6" x14ac:dyDescent="0.3">
      <c r="A217" s="146" t="s">
        <v>206</v>
      </c>
      <c r="B217" s="147" t="s">
        <v>71</v>
      </c>
      <c r="C217" s="179">
        <f t="shared" ref="C217:D217" si="44">C218+C220+C222+C224+C226</f>
        <v>708.40000000000009</v>
      </c>
      <c r="D217" s="179">
        <f t="shared" si="44"/>
        <v>678.89999999999986</v>
      </c>
    </row>
    <row r="218" spans="1:4" ht="26.4" x14ac:dyDescent="0.25">
      <c r="A218" s="38" t="s">
        <v>207</v>
      </c>
      <c r="B218" s="48" t="s">
        <v>93</v>
      </c>
      <c r="C218" s="181">
        <f t="shared" ref="C218" si="45">C219</f>
        <v>131.80000000000001</v>
      </c>
      <c r="D218" s="181">
        <f t="shared" ref="D218" si="46">D219</f>
        <v>118.2</v>
      </c>
    </row>
    <row r="219" spans="1:4" ht="26.4" x14ac:dyDescent="0.25">
      <c r="A219" s="39" t="s">
        <v>440</v>
      </c>
      <c r="B219" s="45" t="s">
        <v>425</v>
      </c>
      <c r="C219" s="182">
        <v>131.80000000000001</v>
      </c>
      <c r="D219" s="182">
        <v>118.2</v>
      </c>
    </row>
    <row r="220" spans="1:4" ht="26.4" x14ac:dyDescent="0.25">
      <c r="A220" s="23" t="s">
        <v>208</v>
      </c>
      <c r="B220" s="40" t="s">
        <v>118</v>
      </c>
      <c r="C220" s="179">
        <f t="shared" ref="C220:D220" si="47">C221</f>
        <v>26.4</v>
      </c>
      <c r="D220" s="179">
        <f t="shared" si="47"/>
        <v>26.4</v>
      </c>
    </row>
    <row r="221" spans="1:4" x14ac:dyDescent="0.25">
      <c r="A221" s="86" t="s">
        <v>209</v>
      </c>
      <c r="B221" s="85" t="s">
        <v>423</v>
      </c>
      <c r="C221" s="184">
        <v>26.4</v>
      </c>
      <c r="D221" s="184">
        <v>26.4</v>
      </c>
    </row>
    <row r="222" spans="1:4" ht="26.4" x14ac:dyDescent="0.25">
      <c r="A222" s="23" t="s">
        <v>210</v>
      </c>
      <c r="B222" s="40" t="s">
        <v>86</v>
      </c>
      <c r="C222" s="179">
        <f t="shared" ref="C222:D222" si="48">C223</f>
        <v>112.7</v>
      </c>
      <c r="D222" s="179">
        <f t="shared" si="48"/>
        <v>111.6</v>
      </c>
    </row>
    <row r="223" spans="1:4" x14ac:dyDescent="0.25">
      <c r="A223" s="24" t="s">
        <v>211</v>
      </c>
      <c r="B223" s="42" t="s">
        <v>165</v>
      </c>
      <c r="C223" s="180">
        <v>112.7</v>
      </c>
      <c r="D223" s="180">
        <v>111.6</v>
      </c>
    </row>
    <row r="224" spans="1:4" ht="26.4" x14ac:dyDescent="0.25">
      <c r="A224" s="23" t="s">
        <v>293</v>
      </c>
      <c r="B224" s="40" t="s">
        <v>142</v>
      </c>
      <c r="C224" s="179">
        <f t="shared" ref="C224:D224" si="49">C225</f>
        <v>3.1</v>
      </c>
      <c r="D224" s="179">
        <f t="shared" si="49"/>
        <v>2.7</v>
      </c>
    </row>
    <row r="225" spans="1:4" ht="26.4" x14ac:dyDescent="0.25">
      <c r="A225" s="24" t="s">
        <v>294</v>
      </c>
      <c r="B225" s="43" t="s">
        <v>160</v>
      </c>
      <c r="C225" s="180">
        <v>3.1</v>
      </c>
      <c r="D225" s="180">
        <v>2.7</v>
      </c>
    </row>
    <row r="226" spans="1:4" x14ac:dyDescent="0.25">
      <c r="A226" s="23" t="s">
        <v>295</v>
      </c>
      <c r="B226" s="40" t="s">
        <v>150</v>
      </c>
      <c r="C226" s="179">
        <f>SUM(C227:C231)</f>
        <v>434.40000000000003</v>
      </c>
      <c r="D226" s="179">
        <f>SUM(D227:D231)</f>
        <v>419.99999999999994</v>
      </c>
    </row>
    <row r="227" spans="1:4" x14ac:dyDescent="0.25">
      <c r="A227" s="24" t="s">
        <v>296</v>
      </c>
      <c r="B227" s="42" t="s">
        <v>167</v>
      </c>
      <c r="C227" s="180">
        <v>77.599999999999994</v>
      </c>
      <c r="D227" s="180">
        <v>77.599999999999994</v>
      </c>
    </row>
    <row r="228" spans="1:4" x14ac:dyDescent="0.25">
      <c r="A228" s="39" t="s">
        <v>297</v>
      </c>
      <c r="B228" s="47" t="s">
        <v>168</v>
      </c>
      <c r="C228" s="182">
        <v>255.8</v>
      </c>
      <c r="D228" s="182">
        <v>246.7</v>
      </c>
    </row>
    <row r="229" spans="1:4" ht="26.4" x14ac:dyDescent="0.25">
      <c r="A229" s="39" t="s">
        <v>441</v>
      </c>
      <c r="B229" s="45" t="s">
        <v>424</v>
      </c>
      <c r="C229" s="182">
        <v>26.1</v>
      </c>
      <c r="D229" s="182">
        <v>26</v>
      </c>
    </row>
    <row r="230" spans="1:4" x14ac:dyDescent="0.25">
      <c r="A230" s="39" t="s">
        <v>442</v>
      </c>
      <c r="B230" s="192" t="s">
        <v>641</v>
      </c>
      <c r="C230" s="182">
        <v>40.6</v>
      </c>
      <c r="D230" s="182">
        <v>39.200000000000003</v>
      </c>
    </row>
    <row r="231" spans="1:4" x14ac:dyDescent="0.25">
      <c r="A231" s="39" t="s">
        <v>653</v>
      </c>
      <c r="B231" s="47" t="s">
        <v>300</v>
      </c>
      <c r="C231" s="182">
        <v>34.299999999999997</v>
      </c>
      <c r="D231" s="182">
        <v>30.5</v>
      </c>
    </row>
    <row r="232" spans="1:4" ht="15.6" x14ac:dyDescent="0.3">
      <c r="A232" s="146" t="s">
        <v>212</v>
      </c>
      <c r="B232" s="147" t="s">
        <v>72</v>
      </c>
      <c r="C232" s="179">
        <f t="shared" ref="C232:D232" si="50">C233+C236+C238+C240</f>
        <v>202.09999999999997</v>
      </c>
      <c r="D232" s="179">
        <f t="shared" si="50"/>
        <v>198</v>
      </c>
    </row>
    <row r="233" spans="1:4" ht="26.4" x14ac:dyDescent="0.25">
      <c r="A233" s="23" t="s">
        <v>592</v>
      </c>
      <c r="B233" s="40" t="s">
        <v>118</v>
      </c>
      <c r="C233" s="179">
        <f t="shared" ref="C233:D233" si="51">SUM(C234:C235)</f>
        <v>2.5999999999999996</v>
      </c>
      <c r="D233" s="179">
        <f t="shared" si="51"/>
        <v>2.5999999999999996</v>
      </c>
    </row>
    <row r="234" spans="1:4" x14ac:dyDescent="0.25">
      <c r="A234" s="86" t="s">
        <v>593</v>
      </c>
      <c r="B234" s="85" t="s">
        <v>423</v>
      </c>
      <c r="C234" s="184">
        <v>1.2</v>
      </c>
      <c r="D234" s="184">
        <v>1.2</v>
      </c>
    </row>
    <row r="235" spans="1:4" x14ac:dyDescent="0.25">
      <c r="A235" s="24" t="s">
        <v>594</v>
      </c>
      <c r="B235" s="42" t="s">
        <v>162</v>
      </c>
      <c r="C235" s="180">
        <v>1.4</v>
      </c>
      <c r="D235" s="180">
        <v>1.4</v>
      </c>
    </row>
    <row r="236" spans="1:4" ht="26.4" x14ac:dyDescent="0.25">
      <c r="A236" s="23" t="s">
        <v>213</v>
      </c>
      <c r="B236" s="40" t="s">
        <v>86</v>
      </c>
      <c r="C236" s="179">
        <f t="shared" ref="C236:D236" si="52">C237</f>
        <v>88.3</v>
      </c>
      <c r="D236" s="179">
        <f t="shared" si="52"/>
        <v>87.2</v>
      </c>
    </row>
    <row r="237" spans="1:4" x14ac:dyDescent="0.25">
      <c r="A237" s="24" t="s">
        <v>214</v>
      </c>
      <c r="B237" s="42" t="s">
        <v>165</v>
      </c>
      <c r="C237" s="180">
        <v>88.3</v>
      </c>
      <c r="D237" s="180">
        <v>87.2</v>
      </c>
    </row>
    <row r="238" spans="1:4" ht="26.4" x14ac:dyDescent="0.25">
      <c r="A238" s="23" t="s">
        <v>215</v>
      </c>
      <c r="B238" s="40" t="s">
        <v>142</v>
      </c>
      <c r="C238" s="179">
        <f t="shared" ref="C238:D238" si="53">C239</f>
        <v>0.6</v>
      </c>
      <c r="D238" s="179">
        <f t="shared" si="53"/>
        <v>0</v>
      </c>
    </row>
    <row r="239" spans="1:4" ht="26.4" x14ac:dyDescent="0.25">
      <c r="A239" s="24" t="s">
        <v>216</v>
      </c>
      <c r="B239" s="43" t="s">
        <v>160</v>
      </c>
      <c r="C239" s="180">
        <v>0.6</v>
      </c>
      <c r="D239" s="180">
        <v>0</v>
      </c>
    </row>
    <row r="240" spans="1:4" x14ac:dyDescent="0.25">
      <c r="A240" s="23" t="s">
        <v>328</v>
      </c>
      <c r="B240" s="40" t="s">
        <v>150</v>
      </c>
      <c r="C240" s="179">
        <f t="shared" ref="C240:D240" si="54">SUM(C241:C244)</f>
        <v>110.6</v>
      </c>
      <c r="D240" s="179">
        <f t="shared" si="54"/>
        <v>108.2</v>
      </c>
    </row>
    <row r="241" spans="1:4" x14ac:dyDescent="0.25">
      <c r="A241" s="24" t="s">
        <v>298</v>
      </c>
      <c r="B241" s="42" t="s">
        <v>167</v>
      </c>
      <c r="C241" s="180">
        <v>6</v>
      </c>
      <c r="D241" s="180">
        <v>6</v>
      </c>
    </row>
    <row r="242" spans="1:4" x14ac:dyDescent="0.25">
      <c r="A242" s="39" t="s">
        <v>595</v>
      </c>
      <c r="B242" s="47" t="s">
        <v>168</v>
      </c>
      <c r="C242" s="182">
        <v>96.6</v>
      </c>
      <c r="D242" s="182">
        <v>94.2</v>
      </c>
    </row>
    <row r="243" spans="1:4" ht="26.4" x14ac:dyDescent="0.25">
      <c r="A243" s="39" t="s">
        <v>596</v>
      </c>
      <c r="B243" s="45" t="s">
        <v>424</v>
      </c>
      <c r="C243" s="182">
        <v>1.3</v>
      </c>
      <c r="D243" s="182">
        <v>1.3</v>
      </c>
    </row>
    <row r="244" spans="1:4" x14ac:dyDescent="0.25">
      <c r="A244" s="39" t="s">
        <v>597</v>
      </c>
      <c r="B244" s="47" t="s">
        <v>300</v>
      </c>
      <c r="C244" s="182">
        <v>6.7</v>
      </c>
      <c r="D244" s="182">
        <v>6.7</v>
      </c>
    </row>
    <row r="245" spans="1:4" ht="31.2" x14ac:dyDescent="0.3">
      <c r="A245" s="146" t="s">
        <v>217</v>
      </c>
      <c r="B245" s="151" t="s">
        <v>346</v>
      </c>
      <c r="C245" s="179">
        <f t="shared" ref="C245" si="55">C246</f>
        <v>865</v>
      </c>
      <c r="D245" s="179">
        <f t="shared" ref="D245" si="56">D246</f>
        <v>861.6</v>
      </c>
    </row>
    <row r="246" spans="1:4" ht="26.4" x14ac:dyDescent="0.25">
      <c r="A246" s="23" t="s">
        <v>373</v>
      </c>
      <c r="B246" s="40" t="s">
        <v>118</v>
      </c>
      <c r="C246" s="179">
        <f>C247</f>
        <v>865</v>
      </c>
      <c r="D246" s="179">
        <f>D247</f>
        <v>861.6</v>
      </c>
    </row>
    <row r="247" spans="1:4" ht="26.4" x14ac:dyDescent="0.25">
      <c r="A247" s="24" t="s">
        <v>374</v>
      </c>
      <c r="B247" s="43" t="s">
        <v>218</v>
      </c>
      <c r="C247" s="180">
        <v>865</v>
      </c>
      <c r="D247" s="180">
        <v>861.6</v>
      </c>
    </row>
    <row r="248" spans="1:4" ht="15.6" x14ac:dyDescent="0.3">
      <c r="A248" s="146" t="s">
        <v>219</v>
      </c>
      <c r="B248" s="151" t="s">
        <v>305</v>
      </c>
      <c r="C248" s="179">
        <f t="shared" ref="C248:D249" si="57">C249</f>
        <v>634.4</v>
      </c>
      <c r="D248" s="179">
        <f t="shared" si="57"/>
        <v>616.1</v>
      </c>
    </row>
    <row r="249" spans="1:4" ht="26.4" x14ac:dyDescent="0.25">
      <c r="A249" s="23" t="s">
        <v>220</v>
      </c>
      <c r="B249" s="40" t="s">
        <v>118</v>
      </c>
      <c r="C249" s="179">
        <f t="shared" si="57"/>
        <v>634.4</v>
      </c>
      <c r="D249" s="179">
        <f t="shared" si="57"/>
        <v>616.1</v>
      </c>
    </row>
    <row r="250" spans="1:4" x14ac:dyDescent="0.25">
      <c r="A250" s="24" t="s">
        <v>221</v>
      </c>
      <c r="B250" s="42" t="s">
        <v>120</v>
      </c>
      <c r="C250" s="180">
        <v>634.4</v>
      </c>
      <c r="D250" s="180">
        <v>616.1</v>
      </c>
    </row>
    <row r="251" spans="1:4" ht="15.6" x14ac:dyDescent="0.3">
      <c r="A251" s="146" t="s">
        <v>223</v>
      </c>
      <c r="B251" s="147" t="s">
        <v>78</v>
      </c>
      <c r="C251" s="179">
        <f t="shared" ref="C251:D251" si="58">C252</f>
        <v>168.8</v>
      </c>
      <c r="D251" s="179">
        <f t="shared" si="58"/>
        <v>167.1</v>
      </c>
    </row>
    <row r="252" spans="1:4" ht="26.4" x14ac:dyDescent="0.25">
      <c r="A252" s="23" t="s">
        <v>375</v>
      </c>
      <c r="B252" s="40" t="s">
        <v>118</v>
      </c>
      <c r="C252" s="179">
        <f t="shared" ref="C252:D252" si="59">C253</f>
        <v>168.8</v>
      </c>
      <c r="D252" s="179">
        <f t="shared" si="59"/>
        <v>167.1</v>
      </c>
    </row>
    <row r="253" spans="1:4" x14ac:dyDescent="0.25">
      <c r="A253" s="24" t="s">
        <v>376</v>
      </c>
      <c r="B253" s="42" t="s">
        <v>222</v>
      </c>
      <c r="C253" s="180">
        <v>168.8</v>
      </c>
      <c r="D253" s="180">
        <v>167.1</v>
      </c>
    </row>
    <row r="254" spans="1:4" ht="31.2" x14ac:dyDescent="0.3">
      <c r="A254" s="146" t="s">
        <v>225</v>
      </c>
      <c r="B254" s="151" t="s">
        <v>77</v>
      </c>
      <c r="C254" s="179">
        <f>C255+C257</f>
        <v>395.70000000000005</v>
      </c>
      <c r="D254" s="179">
        <f t="shared" ref="D254" si="60">D255+D257</f>
        <v>375</v>
      </c>
    </row>
    <row r="255" spans="1:4" ht="26.4" x14ac:dyDescent="0.25">
      <c r="A255" s="23" t="s">
        <v>377</v>
      </c>
      <c r="B255" s="40" t="s">
        <v>89</v>
      </c>
      <c r="C255" s="179">
        <f t="shared" ref="C255:D257" si="61">C256</f>
        <v>390.1</v>
      </c>
      <c r="D255" s="179">
        <f t="shared" si="61"/>
        <v>370.5</v>
      </c>
    </row>
    <row r="256" spans="1:4" ht="26.4" x14ac:dyDescent="0.25">
      <c r="A256" s="24" t="s">
        <v>378</v>
      </c>
      <c r="B256" s="45" t="s">
        <v>224</v>
      </c>
      <c r="C256" s="185">
        <v>390.1</v>
      </c>
      <c r="D256" s="182">
        <v>370.5</v>
      </c>
    </row>
    <row r="257" spans="1:4" ht="26.4" x14ac:dyDescent="0.25">
      <c r="A257" s="23" t="s">
        <v>598</v>
      </c>
      <c r="B257" s="40" t="s">
        <v>118</v>
      </c>
      <c r="C257" s="179">
        <f t="shared" si="61"/>
        <v>5.6</v>
      </c>
      <c r="D257" s="179">
        <f t="shared" si="61"/>
        <v>4.5</v>
      </c>
    </row>
    <row r="258" spans="1:4" x14ac:dyDescent="0.25">
      <c r="A258" s="39" t="s">
        <v>599</v>
      </c>
      <c r="B258" s="45" t="s">
        <v>410</v>
      </c>
      <c r="C258" s="182">
        <v>5.6</v>
      </c>
      <c r="D258" s="182">
        <v>4.5</v>
      </c>
    </row>
    <row r="259" spans="1:4" ht="15.6" x14ac:dyDescent="0.3">
      <c r="A259" s="146" t="s">
        <v>226</v>
      </c>
      <c r="B259" s="147" t="s">
        <v>318</v>
      </c>
      <c r="C259" s="179">
        <f t="shared" ref="C259:D260" si="62">C260</f>
        <v>84.3</v>
      </c>
      <c r="D259" s="179">
        <f t="shared" si="62"/>
        <v>81.3</v>
      </c>
    </row>
    <row r="260" spans="1:4" ht="26.4" x14ac:dyDescent="0.25">
      <c r="A260" s="23" t="s">
        <v>227</v>
      </c>
      <c r="B260" s="40" t="s">
        <v>118</v>
      </c>
      <c r="C260" s="179">
        <f t="shared" si="62"/>
        <v>84.3</v>
      </c>
      <c r="D260" s="179">
        <f t="shared" si="62"/>
        <v>81.3</v>
      </c>
    </row>
    <row r="261" spans="1:4" ht="26.4" x14ac:dyDescent="0.25">
      <c r="A261" s="24" t="s">
        <v>228</v>
      </c>
      <c r="B261" s="43" t="s">
        <v>319</v>
      </c>
      <c r="C261" s="180">
        <v>84.3</v>
      </c>
      <c r="D261" s="180">
        <v>81.3</v>
      </c>
    </row>
    <row r="262" spans="1:4" ht="15.6" x14ac:dyDescent="0.3">
      <c r="A262" s="146" t="s">
        <v>229</v>
      </c>
      <c r="B262" s="147" t="s">
        <v>379</v>
      </c>
      <c r="C262" s="179">
        <f t="shared" ref="C262" si="63">C263+C266</f>
        <v>2407.1</v>
      </c>
      <c r="D262" s="179">
        <f t="shared" ref="D262" si="64">D263+D266</f>
        <v>2388.1999999999998</v>
      </c>
    </row>
    <row r="263" spans="1:4" ht="26.4" x14ac:dyDescent="0.25">
      <c r="A263" s="23" t="s">
        <v>230</v>
      </c>
      <c r="B263" s="40" t="s">
        <v>89</v>
      </c>
      <c r="C263" s="179">
        <f>C264+C265</f>
        <v>2382.1</v>
      </c>
      <c r="D263" s="179">
        <f>D264+D265</f>
        <v>2364.6</v>
      </c>
    </row>
    <row r="264" spans="1:4" ht="26.4" x14ac:dyDescent="0.25">
      <c r="A264" s="24" t="s">
        <v>231</v>
      </c>
      <c r="B264" s="43" t="s">
        <v>411</v>
      </c>
      <c r="C264" s="180">
        <v>2374.6</v>
      </c>
      <c r="D264" s="180">
        <v>2357.1</v>
      </c>
    </row>
    <row r="265" spans="1:4" x14ac:dyDescent="0.25">
      <c r="A265" s="24" t="s">
        <v>643</v>
      </c>
      <c r="B265" s="191" t="s">
        <v>642</v>
      </c>
      <c r="C265" s="180">
        <v>7.5</v>
      </c>
      <c r="D265" s="180">
        <v>7.5</v>
      </c>
    </row>
    <row r="266" spans="1:4" ht="26.4" x14ac:dyDescent="0.25">
      <c r="A266" s="23" t="s">
        <v>515</v>
      </c>
      <c r="B266" s="40" t="s">
        <v>93</v>
      </c>
      <c r="C266" s="186">
        <f>C267</f>
        <v>25</v>
      </c>
      <c r="D266" s="186">
        <f t="shared" ref="D266" si="65">D267</f>
        <v>23.6</v>
      </c>
    </row>
    <row r="267" spans="1:4" x14ac:dyDescent="0.25">
      <c r="A267" s="20" t="s">
        <v>516</v>
      </c>
      <c r="B267" s="43" t="s">
        <v>103</v>
      </c>
      <c r="C267" s="180">
        <v>25</v>
      </c>
      <c r="D267" s="180">
        <v>23.6</v>
      </c>
    </row>
    <row r="268" spans="1:4" ht="15.6" x14ac:dyDescent="0.3">
      <c r="A268" s="146" t="s">
        <v>232</v>
      </c>
      <c r="B268" s="147" t="s">
        <v>416</v>
      </c>
      <c r="C268" s="179">
        <f t="shared" ref="C268" si="66">C269+C271</f>
        <v>590.9</v>
      </c>
      <c r="D268" s="179">
        <f t="shared" ref="D268" si="67">D269+D271</f>
        <v>571.5</v>
      </c>
    </row>
    <row r="269" spans="1:4" ht="26.4" x14ac:dyDescent="0.25">
      <c r="A269" s="23" t="s">
        <v>233</v>
      </c>
      <c r="B269" s="40" t="s">
        <v>89</v>
      </c>
      <c r="C269" s="179">
        <f t="shared" ref="C269:D269" si="68">C270</f>
        <v>585.9</v>
      </c>
      <c r="D269" s="179">
        <f t="shared" si="68"/>
        <v>566.5</v>
      </c>
    </row>
    <row r="270" spans="1:4" ht="26.4" x14ac:dyDescent="0.25">
      <c r="A270" s="24" t="s">
        <v>234</v>
      </c>
      <c r="B270" s="43" t="s">
        <v>412</v>
      </c>
      <c r="C270" s="180">
        <v>585.9</v>
      </c>
      <c r="D270" s="180">
        <v>566.5</v>
      </c>
    </row>
    <row r="271" spans="1:4" ht="26.4" x14ac:dyDescent="0.25">
      <c r="A271" s="23" t="s">
        <v>517</v>
      </c>
      <c r="B271" s="40" t="s">
        <v>93</v>
      </c>
      <c r="C271" s="186">
        <f>C272</f>
        <v>5</v>
      </c>
      <c r="D271" s="186">
        <f t="shared" ref="D271" si="69">D272</f>
        <v>5</v>
      </c>
    </row>
    <row r="272" spans="1:4" x14ac:dyDescent="0.25">
      <c r="A272" s="20" t="s">
        <v>518</v>
      </c>
      <c r="B272" s="43" t="s">
        <v>103</v>
      </c>
      <c r="C272" s="180">
        <v>5</v>
      </c>
      <c r="D272" s="180">
        <v>5</v>
      </c>
    </row>
    <row r="273" spans="1:4" ht="15.6" x14ac:dyDescent="0.3">
      <c r="A273" s="146" t="s">
        <v>235</v>
      </c>
      <c r="B273" s="147" t="s">
        <v>417</v>
      </c>
      <c r="C273" s="179">
        <f>C274</f>
        <v>507.1</v>
      </c>
      <c r="D273" s="179">
        <f t="shared" ref="D273" si="70">D274</f>
        <v>495.8</v>
      </c>
    </row>
    <row r="274" spans="1:4" ht="26.4" x14ac:dyDescent="0.25">
      <c r="A274" s="23" t="s">
        <v>329</v>
      </c>
      <c r="B274" s="40" t="s">
        <v>89</v>
      </c>
      <c r="C274" s="179">
        <f t="shared" ref="C274:D274" si="71">C275</f>
        <v>507.1</v>
      </c>
      <c r="D274" s="179">
        <f t="shared" si="71"/>
        <v>495.8</v>
      </c>
    </row>
    <row r="275" spans="1:4" ht="26.4" x14ac:dyDescent="0.25">
      <c r="A275" s="39" t="s">
        <v>330</v>
      </c>
      <c r="B275" s="43" t="s">
        <v>412</v>
      </c>
      <c r="C275" s="182">
        <v>507.1</v>
      </c>
      <c r="D275" s="182">
        <v>495.8</v>
      </c>
    </row>
    <row r="276" spans="1:4" ht="15.6" x14ac:dyDescent="0.3">
      <c r="A276" s="146" t="s">
        <v>236</v>
      </c>
      <c r="B276" s="147" t="s">
        <v>74</v>
      </c>
      <c r="C276" s="179">
        <f t="shared" ref="C276" si="72">C277+C279</f>
        <v>2452.7999999999997</v>
      </c>
      <c r="D276" s="179">
        <f t="shared" ref="D276" si="73">D277+D279</f>
        <v>2446.7000000000003</v>
      </c>
    </row>
    <row r="277" spans="1:4" ht="26.4" x14ac:dyDescent="0.25">
      <c r="A277" s="23" t="s">
        <v>237</v>
      </c>
      <c r="B277" s="40" t="s">
        <v>89</v>
      </c>
      <c r="C277" s="179">
        <f t="shared" ref="C277:D277" si="74">C278</f>
        <v>2323.1999999999998</v>
      </c>
      <c r="D277" s="179">
        <f t="shared" si="74"/>
        <v>2320.9</v>
      </c>
    </row>
    <row r="278" spans="1:4" ht="26.4" x14ac:dyDescent="0.25">
      <c r="A278" s="24" t="s">
        <v>238</v>
      </c>
      <c r="B278" s="43" t="s">
        <v>316</v>
      </c>
      <c r="C278" s="180">
        <v>2323.1999999999998</v>
      </c>
      <c r="D278" s="180">
        <v>2320.9</v>
      </c>
    </row>
    <row r="279" spans="1:4" ht="26.4" x14ac:dyDescent="0.25">
      <c r="A279" s="23" t="s">
        <v>519</v>
      </c>
      <c r="B279" s="40" t="s">
        <v>93</v>
      </c>
      <c r="C279" s="186">
        <f>C280</f>
        <v>129.6</v>
      </c>
      <c r="D279" s="186">
        <f t="shared" ref="D279" si="75">D280</f>
        <v>125.8</v>
      </c>
    </row>
    <row r="280" spans="1:4" x14ac:dyDescent="0.25">
      <c r="A280" s="20" t="s">
        <v>520</v>
      </c>
      <c r="B280" s="43" t="s">
        <v>103</v>
      </c>
      <c r="C280" s="180">
        <v>129.6</v>
      </c>
      <c r="D280" s="180">
        <v>125.8</v>
      </c>
    </row>
    <row r="281" spans="1:4" ht="15.6" x14ac:dyDescent="0.3">
      <c r="A281" s="146" t="s">
        <v>239</v>
      </c>
      <c r="B281" s="147" t="s">
        <v>75</v>
      </c>
      <c r="C281" s="179">
        <f t="shared" ref="C281:D281" si="76">C282+C285</f>
        <v>1291.8</v>
      </c>
      <c r="D281" s="179">
        <f t="shared" si="76"/>
        <v>1288.2</v>
      </c>
    </row>
    <row r="282" spans="1:4" ht="26.4" x14ac:dyDescent="0.25">
      <c r="A282" s="23" t="s">
        <v>468</v>
      </c>
      <c r="B282" s="40" t="s">
        <v>89</v>
      </c>
      <c r="C282" s="179">
        <f>C283+C284</f>
        <v>1265.3</v>
      </c>
      <c r="D282" s="179">
        <f>D283+D284</f>
        <v>1262.2</v>
      </c>
    </row>
    <row r="283" spans="1:4" ht="26.4" x14ac:dyDescent="0.25">
      <c r="A283" s="24" t="s">
        <v>469</v>
      </c>
      <c r="B283" s="43" t="s">
        <v>317</v>
      </c>
      <c r="C283" s="180">
        <v>1257.8</v>
      </c>
      <c r="D283" s="180">
        <v>1254.7</v>
      </c>
    </row>
    <row r="284" spans="1:4" x14ac:dyDescent="0.25">
      <c r="A284" s="24" t="s">
        <v>644</v>
      </c>
      <c r="B284" s="191" t="s">
        <v>642</v>
      </c>
      <c r="C284" s="180">
        <v>7.5</v>
      </c>
      <c r="D284" s="180">
        <v>7.5</v>
      </c>
    </row>
    <row r="285" spans="1:4" ht="26.4" x14ac:dyDescent="0.25">
      <c r="A285" s="23" t="s">
        <v>521</v>
      </c>
      <c r="B285" s="40" t="s">
        <v>93</v>
      </c>
      <c r="C285" s="186">
        <f>C286</f>
        <v>26.5</v>
      </c>
      <c r="D285" s="186">
        <f>D286</f>
        <v>26</v>
      </c>
    </row>
    <row r="286" spans="1:4" x14ac:dyDescent="0.25">
      <c r="A286" s="20" t="s">
        <v>522</v>
      </c>
      <c r="B286" s="43" t="s">
        <v>103</v>
      </c>
      <c r="C286" s="180">
        <v>26.5</v>
      </c>
      <c r="D286" s="180">
        <v>26</v>
      </c>
    </row>
    <row r="287" spans="1:4" ht="15.6" x14ac:dyDescent="0.3">
      <c r="A287" s="146" t="s">
        <v>240</v>
      </c>
      <c r="B287" s="147" t="s">
        <v>419</v>
      </c>
      <c r="C287" s="179">
        <f t="shared" ref="C287" si="77">C288+C290</f>
        <v>1787.6000000000001</v>
      </c>
      <c r="D287" s="179">
        <f t="shared" ref="D287" si="78">D288+D290</f>
        <v>1782.4</v>
      </c>
    </row>
    <row r="288" spans="1:4" ht="26.4" x14ac:dyDescent="0.25">
      <c r="A288" s="23" t="s">
        <v>443</v>
      </c>
      <c r="B288" s="40" t="s">
        <v>89</v>
      </c>
      <c r="C288" s="179">
        <f t="shared" ref="C288:D288" si="79">C289</f>
        <v>1726.2</v>
      </c>
      <c r="D288" s="179">
        <f t="shared" si="79"/>
        <v>1721.2</v>
      </c>
    </row>
    <row r="289" spans="1:4" ht="26.4" x14ac:dyDescent="0.25">
      <c r="A289" s="24" t="s">
        <v>444</v>
      </c>
      <c r="B289" s="43" t="s">
        <v>317</v>
      </c>
      <c r="C289" s="180">
        <v>1726.2</v>
      </c>
      <c r="D289" s="180">
        <v>1721.2</v>
      </c>
    </row>
    <row r="290" spans="1:4" ht="26.4" x14ac:dyDescent="0.25">
      <c r="A290" s="23" t="s">
        <v>523</v>
      </c>
      <c r="B290" s="40" t="s">
        <v>93</v>
      </c>
      <c r="C290" s="186">
        <f>C291</f>
        <v>61.4</v>
      </c>
      <c r="D290" s="186">
        <f t="shared" ref="D290" si="80">D291</f>
        <v>61.2</v>
      </c>
    </row>
    <row r="291" spans="1:4" x14ac:dyDescent="0.25">
      <c r="A291" s="20" t="s">
        <v>524</v>
      </c>
      <c r="B291" s="43" t="s">
        <v>103</v>
      </c>
      <c r="C291" s="180">
        <v>61.4</v>
      </c>
      <c r="D291" s="180">
        <v>61.2</v>
      </c>
    </row>
    <row r="292" spans="1:4" ht="15.6" x14ac:dyDescent="0.3">
      <c r="A292" s="146" t="s">
        <v>241</v>
      </c>
      <c r="B292" s="147" t="s">
        <v>418</v>
      </c>
      <c r="C292" s="179">
        <f t="shared" ref="C292" si="81">C293+C295</f>
        <v>1547.7</v>
      </c>
      <c r="D292" s="179">
        <f t="shared" ref="D292" si="82">D293+D295</f>
        <v>1538.6</v>
      </c>
    </row>
    <row r="293" spans="1:4" ht="26.4" x14ac:dyDescent="0.25">
      <c r="A293" s="23" t="s">
        <v>242</v>
      </c>
      <c r="B293" s="40" t="s">
        <v>89</v>
      </c>
      <c r="C293" s="179">
        <f t="shared" ref="C293:D293" si="83">C294</f>
        <v>1505.7</v>
      </c>
      <c r="D293" s="179">
        <f t="shared" si="83"/>
        <v>1496.8</v>
      </c>
    </row>
    <row r="294" spans="1:4" ht="26.4" x14ac:dyDescent="0.25">
      <c r="A294" s="24" t="s">
        <v>243</v>
      </c>
      <c r="B294" s="43" t="s">
        <v>317</v>
      </c>
      <c r="C294" s="180">
        <v>1505.7</v>
      </c>
      <c r="D294" s="180">
        <v>1496.8</v>
      </c>
    </row>
    <row r="295" spans="1:4" ht="26.4" x14ac:dyDescent="0.25">
      <c r="A295" s="23" t="s">
        <v>525</v>
      </c>
      <c r="B295" s="40" t="s">
        <v>93</v>
      </c>
      <c r="C295" s="186">
        <f>C296</f>
        <v>42</v>
      </c>
      <c r="D295" s="186">
        <f t="shared" ref="D295" si="84">D296</f>
        <v>41.8</v>
      </c>
    </row>
    <row r="296" spans="1:4" x14ac:dyDescent="0.25">
      <c r="A296" s="20" t="s">
        <v>526</v>
      </c>
      <c r="B296" s="43" t="s">
        <v>103</v>
      </c>
      <c r="C296" s="180">
        <v>42</v>
      </c>
      <c r="D296" s="180">
        <v>41.8</v>
      </c>
    </row>
    <row r="297" spans="1:4" ht="15.6" x14ac:dyDescent="0.3">
      <c r="A297" s="146" t="s">
        <v>244</v>
      </c>
      <c r="B297" s="147" t="s">
        <v>76</v>
      </c>
      <c r="C297" s="179">
        <f>C298</f>
        <v>824.8</v>
      </c>
      <c r="D297" s="179">
        <f>D298</f>
        <v>812.4</v>
      </c>
    </row>
    <row r="298" spans="1:4" ht="26.4" x14ac:dyDescent="0.25">
      <c r="A298" s="23" t="s">
        <v>245</v>
      </c>
      <c r="B298" s="40" t="s">
        <v>89</v>
      </c>
      <c r="C298" s="179">
        <f t="shared" ref="C298:D298" si="85">C299</f>
        <v>824.8</v>
      </c>
      <c r="D298" s="179">
        <f t="shared" si="85"/>
        <v>812.4</v>
      </c>
    </row>
    <row r="299" spans="1:4" x14ac:dyDescent="0.25">
      <c r="A299" s="24" t="s">
        <v>246</v>
      </c>
      <c r="B299" s="43" t="s">
        <v>259</v>
      </c>
      <c r="C299" s="180">
        <v>824.8</v>
      </c>
      <c r="D299" s="180">
        <v>812.4</v>
      </c>
    </row>
    <row r="300" spans="1:4" ht="31.2" x14ac:dyDescent="0.3">
      <c r="A300" s="146" t="s">
        <v>247</v>
      </c>
      <c r="B300" s="151" t="s">
        <v>413</v>
      </c>
      <c r="C300" s="179">
        <f t="shared" ref="C300" si="86">C301</f>
        <v>159.1</v>
      </c>
      <c r="D300" s="179">
        <f t="shared" ref="D300" si="87">D301</f>
        <v>135.6</v>
      </c>
    </row>
    <row r="301" spans="1:4" ht="26.4" x14ac:dyDescent="0.25">
      <c r="A301" s="23" t="s">
        <v>248</v>
      </c>
      <c r="B301" s="40" t="s">
        <v>89</v>
      </c>
      <c r="C301" s="179">
        <f t="shared" ref="C301:D301" si="88">C302</f>
        <v>159.1</v>
      </c>
      <c r="D301" s="179">
        <f t="shared" si="88"/>
        <v>135.6</v>
      </c>
    </row>
    <row r="302" spans="1:4" ht="26.4" x14ac:dyDescent="0.25">
      <c r="A302" s="24" t="s">
        <v>249</v>
      </c>
      <c r="B302" s="43" t="s">
        <v>260</v>
      </c>
      <c r="C302" s="180">
        <v>159.1</v>
      </c>
      <c r="D302" s="180">
        <v>135.6</v>
      </c>
    </row>
    <row r="303" spans="1:4" ht="15.6" x14ac:dyDescent="0.3">
      <c r="A303" s="152" t="s">
        <v>250</v>
      </c>
      <c r="B303" s="153" t="s">
        <v>79</v>
      </c>
      <c r="C303" s="181">
        <f t="shared" ref="C303:D303" si="89">C304</f>
        <v>1941.6999999999998</v>
      </c>
      <c r="D303" s="181">
        <f t="shared" si="89"/>
        <v>1901</v>
      </c>
    </row>
    <row r="304" spans="1:4" ht="26.4" x14ac:dyDescent="0.25">
      <c r="A304" s="38" t="s">
        <v>251</v>
      </c>
      <c r="B304" s="48" t="s">
        <v>93</v>
      </c>
      <c r="C304" s="181">
        <f>SUM(C305:C308)</f>
        <v>1941.6999999999998</v>
      </c>
      <c r="D304" s="181">
        <f>SUM(D305:D308)</f>
        <v>1901</v>
      </c>
    </row>
    <row r="305" spans="1:4" ht="26.4" x14ac:dyDescent="0.25">
      <c r="A305" s="39" t="s">
        <v>252</v>
      </c>
      <c r="B305" s="45" t="s">
        <v>261</v>
      </c>
      <c r="C305" s="182">
        <v>1769.8</v>
      </c>
      <c r="D305" s="182">
        <v>1741</v>
      </c>
    </row>
    <row r="306" spans="1:4" ht="26.4" x14ac:dyDescent="0.25">
      <c r="A306" s="39" t="s">
        <v>565</v>
      </c>
      <c r="B306" s="45" t="s">
        <v>357</v>
      </c>
      <c r="C306" s="182">
        <v>72</v>
      </c>
      <c r="D306" s="182">
        <v>62</v>
      </c>
    </row>
    <row r="307" spans="1:4" x14ac:dyDescent="0.25">
      <c r="A307" s="39" t="s">
        <v>566</v>
      </c>
      <c r="B307" s="159" t="s">
        <v>501</v>
      </c>
      <c r="C307" s="182">
        <v>51.3</v>
      </c>
      <c r="D307" s="182">
        <v>51.3</v>
      </c>
    </row>
    <row r="308" spans="1:4" x14ac:dyDescent="0.25">
      <c r="A308" s="39" t="s">
        <v>567</v>
      </c>
      <c r="B308" s="159" t="s">
        <v>502</v>
      </c>
      <c r="C308" s="182">
        <v>48.6</v>
      </c>
      <c r="D308" s="182">
        <v>46.7</v>
      </c>
    </row>
    <row r="309" spans="1:4" ht="15.6" x14ac:dyDescent="0.3">
      <c r="A309" s="146" t="s">
        <v>253</v>
      </c>
      <c r="B309" s="147" t="s">
        <v>347</v>
      </c>
      <c r="C309" s="179">
        <f t="shared" ref="C309:D313" si="90">C310</f>
        <v>555.1</v>
      </c>
      <c r="D309" s="179">
        <f t="shared" si="90"/>
        <v>535.1</v>
      </c>
    </row>
    <row r="310" spans="1:4" ht="26.4" x14ac:dyDescent="0.25">
      <c r="A310" s="23" t="s">
        <v>254</v>
      </c>
      <c r="B310" s="40" t="s">
        <v>86</v>
      </c>
      <c r="C310" s="179">
        <f t="shared" si="90"/>
        <v>555.1</v>
      </c>
      <c r="D310" s="179">
        <f t="shared" si="90"/>
        <v>535.1</v>
      </c>
    </row>
    <row r="311" spans="1:4" ht="26.4" x14ac:dyDescent="0.25">
      <c r="A311" s="25" t="s">
        <v>255</v>
      </c>
      <c r="B311" s="49" t="s">
        <v>348</v>
      </c>
      <c r="C311" s="180">
        <v>555.1</v>
      </c>
      <c r="D311" s="180">
        <v>535.1</v>
      </c>
    </row>
    <row r="312" spans="1:4" ht="31.2" x14ac:dyDescent="0.3">
      <c r="A312" s="146" t="s">
        <v>256</v>
      </c>
      <c r="B312" s="151" t="s">
        <v>471</v>
      </c>
      <c r="C312" s="179">
        <f t="shared" si="90"/>
        <v>301.7</v>
      </c>
      <c r="D312" s="179">
        <f t="shared" si="90"/>
        <v>301.7</v>
      </c>
    </row>
    <row r="313" spans="1:4" ht="26.4" x14ac:dyDescent="0.25">
      <c r="A313" s="23" t="s">
        <v>257</v>
      </c>
      <c r="B313" s="40" t="s">
        <v>86</v>
      </c>
      <c r="C313" s="179">
        <f t="shared" si="90"/>
        <v>301.7</v>
      </c>
      <c r="D313" s="179">
        <f t="shared" si="90"/>
        <v>301.7</v>
      </c>
    </row>
    <row r="314" spans="1:4" ht="27" thickBot="1" x14ac:dyDescent="0.3">
      <c r="A314" s="25" t="s">
        <v>258</v>
      </c>
      <c r="B314" s="49" t="s">
        <v>472</v>
      </c>
      <c r="C314" s="187">
        <v>301.7</v>
      </c>
      <c r="D314" s="187">
        <v>301.7</v>
      </c>
    </row>
    <row r="315" spans="1:4" ht="19.5" customHeight="1" thickBot="1" x14ac:dyDescent="0.35">
      <c r="A315" s="26"/>
      <c r="B315" s="156" t="s">
        <v>61</v>
      </c>
      <c r="C315" s="188">
        <f>C10+C13+C108+C116+C129+C142+C157+C173+C188+C203+C217+C232+C245+C248+C251+C254+C259+C262+C268+C273+C276+C281+C287+C292+C297+C300+C303+C309+C312</f>
        <v>33233.599999999991</v>
      </c>
      <c r="D315" s="189">
        <f>D10+D13+D108+D116+D129+D142+D157+D173+D188+D203+D217+D232+D245+D248+D251+D254+D259+D262+D268+D273+D276+D281+D287+D292+D297+D300+D303+D309+D312</f>
        <v>31404.899999999998</v>
      </c>
    </row>
    <row r="316" spans="1:4" ht="15" customHeight="1" x14ac:dyDescent="0.25">
      <c r="A316" s="200" t="s">
        <v>262</v>
      </c>
      <c r="B316" s="200"/>
      <c r="C316" s="201"/>
      <c r="D316" s="201"/>
    </row>
    <row r="317" spans="1:4" x14ac:dyDescent="0.25">
      <c r="B317" s="27"/>
      <c r="C317" s="28"/>
    </row>
    <row r="318" spans="1:4" x14ac:dyDescent="0.25">
      <c r="B318" s="27"/>
      <c r="C318" s="28"/>
      <c r="D318" s="50"/>
    </row>
    <row r="319" spans="1:4" x14ac:dyDescent="0.25">
      <c r="B319" s="27"/>
      <c r="C319" s="28"/>
      <c r="D319" s="50"/>
    </row>
    <row r="320" spans="1:4" x14ac:dyDescent="0.25">
      <c r="B320" s="27"/>
      <c r="C320" s="28"/>
      <c r="D320" s="50"/>
    </row>
    <row r="321" spans="1:4" x14ac:dyDescent="0.25">
      <c r="B321" s="27"/>
      <c r="C321" s="28"/>
      <c r="D321" s="50"/>
    </row>
    <row r="322" spans="1:4" x14ac:dyDescent="0.25">
      <c r="B322" s="27"/>
      <c r="C322" s="28"/>
      <c r="D322" s="50"/>
    </row>
    <row r="323" spans="1:4" x14ac:dyDescent="0.25">
      <c r="B323" s="27"/>
      <c r="C323" s="28"/>
      <c r="D323" s="50"/>
    </row>
    <row r="324" spans="1:4" ht="13.8" x14ac:dyDescent="0.25">
      <c r="A324" s="29" t="s">
        <v>654</v>
      </c>
      <c r="B324" s="125"/>
      <c r="C324" s="28"/>
    </row>
    <row r="325" spans="1:4" x14ac:dyDescent="0.25">
      <c r="B325" s="27"/>
      <c r="C325" s="28"/>
    </row>
    <row r="326" spans="1:4" x14ac:dyDescent="0.25">
      <c r="D326" s="50"/>
    </row>
    <row r="327" spans="1:4" x14ac:dyDescent="0.25">
      <c r="C327" s="28"/>
    </row>
  </sheetData>
  <mergeCells count="2">
    <mergeCell ref="A316:D316"/>
    <mergeCell ref="A5:D5"/>
  </mergeCells>
  <phoneticPr fontId="0" type="noConversion"/>
  <printOptions horizontalCentered="1"/>
  <pageMargins left="1.1811023622047245" right="0.39370078740157483" top="0.78740157480314965" bottom="0.78740157480314965" header="0.51181102362204722" footer="0.51181102362204722"/>
  <pageSetup paperSize="9" scale="92" fitToHeight="0" orientation="portrait" r:id="rId1"/>
  <headerFooter differentFirst="1" alignWithMargins="0">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43"/>
  <sheetViews>
    <sheetView showZeros="0" zoomScaleNormal="100" workbookViewId="0">
      <selection activeCell="N4" sqref="N4"/>
    </sheetView>
  </sheetViews>
  <sheetFormatPr defaultColWidth="9.109375" defaultRowHeight="13.8" x14ac:dyDescent="0.25"/>
  <cols>
    <col min="1" max="1" width="3.88671875" style="1" customWidth="1"/>
    <col min="2" max="2" width="31.6640625" style="1" customWidth="1"/>
    <col min="3" max="20" width="5.6640625" style="1" customWidth="1"/>
    <col min="21" max="16384" width="9.109375" style="1"/>
  </cols>
  <sheetData>
    <row r="1" spans="1:20" x14ac:dyDescent="0.25">
      <c r="C1" s="29"/>
      <c r="D1" s="29"/>
      <c r="E1" s="29"/>
      <c r="F1" s="29"/>
      <c r="G1" s="29"/>
      <c r="H1" s="29"/>
      <c r="I1" s="29"/>
      <c r="J1" s="29"/>
      <c r="K1" s="29"/>
      <c r="N1" s="29" t="s">
        <v>80</v>
      </c>
      <c r="P1" s="29"/>
    </row>
    <row r="2" spans="1:20" x14ac:dyDescent="0.25">
      <c r="C2" s="30"/>
      <c r="D2" s="30"/>
      <c r="E2" s="30"/>
      <c r="F2" s="30"/>
      <c r="G2" s="30"/>
      <c r="H2" s="30"/>
      <c r="I2" s="30"/>
      <c r="J2" s="30"/>
      <c r="K2" s="30"/>
      <c r="N2" s="30" t="s">
        <v>81</v>
      </c>
      <c r="P2" s="30"/>
    </row>
    <row r="3" spans="1:20" x14ac:dyDescent="0.25">
      <c r="C3" s="30"/>
      <c r="D3" s="30"/>
      <c r="E3" s="30"/>
      <c r="F3" s="30"/>
      <c r="G3" s="30"/>
      <c r="H3" s="30"/>
      <c r="I3" s="30"/>
      <c r="J3" s="30"/>
      <c r="K3" s="30"/>
      <c r="N3" s="30" t="s">
        <v>622</v>
      </c>
      <c r="P3" s="30"/>
    </row>
    <row r="4" spans="1:20" x14ac:dyDescent="0.25">
      <c r="C4" s="30"/>
      <c r="D4" s="30"/>
      <c r="E4" s="30"/>
      <c r="F4" s="30"/>
      <c r="G4" s="30"/>
      <c r="H4" s="30"/>
    </row>
    <row r="5" spans="1:20" ht="18" customHeight="1" x14ac:dyDescent="0.25">
      <c r="A5" s="197" t="s">
        <v>655</v>
      </c>
      <c r="B5" s="197"/>
      <c r="C5" s="197"/>
      <c r="D5" s="197"/>
      <c r="E5" s="197"/>
      <c r="F5" s="197"/>
      <c r="G5" s="197"/>
      <c r="H5" s="197"/>
      <c r="I5" s="197"/>
      <c r="J5" s="197"/>
      <c r="K5" s="197"/>
      <c r="L5" s="197"/>
      <c r="M5" s="197"/>
      <c r="N5" s="197"/>
      <c r="O5" s="197"/>
      <c r="P5" s="197"/>
      <c r="Q5" s="197"/>
      <c r="R5" s="197"/>
      <c r="S5" s="197"/>
      <c r="T5" s="197"/>
    </row>
    <row r="7" spans="1:20" ht="14.4" thickBot="1" x14ac:dyDescent="0.3">
      <c r="M7" s="124"/>
      <c r="N7" s="124"/>
      <c r="S7" s="203" t="s">
        <v>333</v>
      </c>
      <c r="T7" s="203"/>
    </row>
    <row r="8" spans="1:20" ht="45" customHeight="1" x14ac:dyDescent="0.25">
      <c r="A8" s="209" t="s">
        <v>2</v>
      </c>
      <c r="B8" s="214" t="s">
        <v>63</v>
      </c>
      <c r="C8" s="211" t="s">
        <v>395</v>
      </c>
      <c r="D8" s="212"/>
      <c r="E8" s="212"/>
      <c r="F8" s="212"/>
      <c r="G8" s="212"/>
      <c r="H8" s="213"/>
      <c r="I8" s="205" t="s">
        <v>396</v>
      </c>
      <c r="J8" s="206"/>
      <c r="K8" s="206"/>
      <c r="L8" s="206"/>
      <c r="M8" s="206"/>
      <c r="N8" s="207"/>
      <c r="O8" s="205" t="s">
        <v>398</v>
      </c>
      <c r="P8" s="206"/>
      <c r="Q8" s="206"/>
      <c r="R8" s="206"/>
      <c r="S8" s="206"/>
      <c r="T8" s="207"/>
    </row>
    <row r="9" spans="1:20" ht="30" customHeight="1" x14ac:dyDescent="0.25">
      <c r="A9" s="209"/>
      <c r="B9" s="214"/>
      <c r="C9" s="208" t="s">
        <v>301</v>
      </c>
      <c r="D9" s="209" t="s">
        <v>302</v>
      </c>
      <c r="E9" s="209"/>
      <c r="F9" s="210" t="s">
        <v>414</v>
      </c>
      <c r="G9" s="210" t="s">
        <v>303</v>
      </c>
      <c r="H9" s="215" t="s">
        <v>658</v>
      </c>
      <c r="I9" s="208" t="s">
        <v>301</v>
      </c>
      <c r="J9" s="209" t="s">
        <v>302</v>
      </c>
      <c r="K9" s="209"/>
      <c r="L9" s="210" t="s">
        <v>309</v>
      </c>
      <c r="M9" s="210" t="s">
        <v>303</v>
      </c>
      <c r="N9" s="204" t="s">
        <v>658</v>
      </c>
      <c r="O9" s="208" t="s">
        <v>301</v>
      </c>
      <c r="P9" s="209" t="s">
        <v>302</v>
      </c>
      <c r="Q9" s="209"/>
      <c r="R9" s="210" t="s">
        <v>415</v>
      </c>
      <c r="S9" s="210" t="s">
        <v>303</v>
      </c>
      <c r="T9" s="204" t="s">
        <v>658</v>
      </c>
    </row>
    <row r="10" spans="1:20" ht="104.25" customHeight="1" x14ac:dyDescent="0.25">
      <c r="A10" s="209"/>
      <c r="B10" s="214"/>
      <c r="C10" s="208"/>
      <c r="D10" s="55" t="s">
        <v>656</v>
      </c>
      <c r="E10" s="55" t="s">
        <v>657</v>
      </c>
      <c r="F10" s="210"/>
      <c r="G10" s="210"/>
      <c r="H10" s="216"/>
      <c r="I10" s="208"/>
      <c r="J10" s="55" t="s">
        <v>656</v>
      </c>
      <c r="K10" s="55" t="s">
        <v>657</v>
      </c>
      <c r="L10" s="210"/>
      <c r="M10" s="210"/>
      <c r="N10" s="204"/>
      <c r="O10" s="208"/>
      <c r="P10" s="55" t="s">
        <v>656</v>
      </c>
      <c r="Q10" s="55" t="s">
        <v>657</v>
      </c>
      <c r="R10" s="210"/>
      <c r="S10" s="210"/>
      <c r="T10" s="204"/>
    </row>
    <row r="11" spans="1:20" ht="9.75" customHeight="1" x14ac:dyDescent="0.25">
      <c r="A11" s="59">
        <v>1</v>
      </c>
      <c r="B11" s="60">
        <v>2</v>
      </c>
      <c r="C11" s="61">
        <v>3</v>
      </c>
      <c r="D11" s="59">
        <v>4</v>
      </c>
      <c r="E11" s="59">
        <v>5</v>
      </c>
      <c r="F11" s="59">
        <v>6</v>
      </c>
      <c r="G11" s="59">
        <v>7</v>
      </c>
      <c r="H11" s="62">
        <v>8</v>
      </c>
      <c r="I11" s="63">
        <v>9</v>
      </c>
      <c r="J11" s="64">
        <v>10</v>
      </c>
      <c r="K11" s="64">
        <v>11</v>
      </c>
      <c r="L11" s="64">
        <v>12</v>
      </c>
      <c r="M11" s="64">
        <v>13</v>
      </c>
      <c r="N11" s="65">
        <v>14</v>
      </c>
      <c r="O11" s="63">
        <v>15</v>
      </c>
      <c r="P11" s="64">
        <v>16</v>
      </c>
      <c r="Q11" s="64">
        <v>17</v>
      </c>
      <c r="R11" s="64">
        <v>18</v>
      </c>
      <c r="S11" s="64">
        <v>19</v>
      </c>
      <c r="T11" s="65">
        <v>20</v>
      </c>
    </row>
    <row r="12" spans="1:20" x14ac:dyDescent="0.25">
      <c r="A12" s="66" t="s">
        <v>84</v>
      </c>
      <c r="B12" s="53" t="s">
        <v>73</v>
      </c>
      <c r="C12" s="87">
        <v>20.8</v>
      </c>
      <c r="D12" s="88"/>
      <c r="E12" s="88">
        <v>20.8</v>
      </c>
      <c r="F12" s="88">
        <f>C12-D12-E12</f>
        <v>0</v>
      </c>
      <c r="G12" s="88"/>
      <c r="H12" s="89">
        <f t="shared" ref="H12:H35" si="0">D12+E12-G12</f>
        <v>20.8</v>
      </c>
      <c r="I12" s="90">
        <v>3.4</v>
      </c>
      <c r="J12" s="91">
        <v>3.1</v>
      </c>
      <c r="K12" s="91">
        <v>1.2</v>
      </c>
      <c r="L12" s="91">
        <f>I12-J12-K12</f>
        <v>-0.90000000000000013</v>
      </c>
      <c r="M12" s="91">
        <v>1.4</v>
      </c>
      <c r="N12" s="89">
        <f t="shared" ref="N12:N34" si="1">J12+K12-M12</f>
        <v>2.9</v>
      </c>
      <c r="O12" s="90"/>
      <c r="P12" s="91"/>
      <c r="Q12" s="91"/>
      <c r="R12" s="91">
        <f t="shared" ref="R12:R23" si="2">O12-P12-Q12</f>
        <v>0</v>
      </c>
      <c r="S12" s="91"/>
      <c r="T12" s="89">
        <f t="shared" ref="T12:T23" si="3">P12+Q12-S12</f>
        <v>0</v>
      </c>
    </row>
    <row r="13" spans="1:20" x14ac:dyDescent="0.25">
      <c r="A13" s="66" t="s">
        <v>87</v>
      </c>
      <c r="B13" s="53" t="s">
        <v>65</v>
      </c>
      <c r="C13" s="87"/>
      <c r="D13" s="88"/>
      <c r="E13" s="88"/>
      <c r="F13" s="88"/>
      <c r="G13" s="88"/>
      <c r="H13" s="89"/>
      <c r="I13" s="90">
        <v>0.5</v>
      </c>
      <c r="J13" s="91">
        <v>0</v>
      </c>
      <c r="K13" s="91">
        <v>0</v>
      </c>
      <c r="L13" s="91">
        <f>I13-J13-K13</f>
        <v>0.5</v>
      </c>
      <c r="M13" s="91">
        <v>0</v>
      </c>
      <c r="N13" s="89">
        <f t="shared" si="1"/>
        <v>0</v>
      </c>
      <c r="O13" s="90"/>
      <c r="P13" s="91"/>
      <c r="Q13" s="91"/>
      <c r="R13" s="91"/>
      <c r="S13" s="91"/>
      <c r="T13" s="89"/>
    </row>
    <row r="14" spans="1:20" x14ac:dyDescent="0.25">
      <c r="A14" s="67" t="s">
        <v>155</v>
      </c>
      <c r="B14" s="54" t="s">
        <v>66</v>
      </c>
      <c r="C14" s="90"/>
      <c r="D14" s="91"/>
      <c r="E14" s="91"/>
      <c r="F14" s="91">
        <f t="shared" ref="F14:F19" si="4">C14-D14-E14</f>
        <v>0</v>
      </c>
      <c r="G14" s="91"/>
      <c r="H14" s="89">
        <f t="shared" si="0"/>
        <v>0</v>
      </c>
      <c r="I14" s="90">
        <v>4.5999999999999996</v>
      </c>
      <c r="J14" s="91">
        <v>0.5</v>
      </c>
      <c r="K14" s="91">
        <v>4.0999999999999996</v>
      </c>
      <c r="L14" s="91">
        <f t="shared" ref="L14:L33" si="5">I14-J14-K14</f>
        <v>0</v>
      </c>
      <c r="M14" s="91">
        <v>0.2</v>
      </c>
      <c r="N14" s="89">
        <f t="shared" si="1"/>
        <v>4.3999999999999995</v>
      </c>
      <c r="O14" s="90"/>
      <c r="P14" s="91"/>
      <c r="Q14" s="91"/>
      <c r="R14" s="91">
        <f t="shared" si="2"/>
        <v>0</v>
      </c>
      <c r="S14" s="91"/>
      <c r="T14" s="89">
        <f t="shared" si="3"/>
        <v>0</v>
      </c>
    </row>
    <row r="15" spans="1:20" x14ac:dyDescent="0.25">
      <c r="A15" s="67" t="s">
        <v>161</v>
      </c>
      <c r="B15" s="54" t="s">
        <v>67</v>
      </c>
      <c r="C15" s="90"/>
      <c r="D15" s="91"/>
      <c r="E15" s="91"/>
      <c r="F15" s="91">
        <f t="shared" si="4"/>
        <v>0</v>
      </c>
      <c r="G15" s="91"/>
      <c r="H15" s="89">
        <f t="shared" si="0"/>
        <v>0</v>
      </c>
      <c r="I15" s="90">
        <v>0.9</v>
      </c>
      <c r="J15" s="91">
        <v>0.3</v>
      </c>
      <c r="K15" s="91">
        <v>0.6</v>
      </c>
      <c r="L15" s="91">
        <f t="shared" si="5"/>
        <v>0</v>
      </c>
      <c r="M15" s="91">
        <v>0</v>
      </c>
      <c r="N15" s="89">
        <f t="shared" si="1"/>
        <v>0.89999999999999991</v>
      </c>
      <c r="O15" s="90"/>
      <c r="P15" s="91"/>
      <c r="Q15" s="91"/>
      <c r="R15" s="91">
        <f t="shared" si="2"/>
        <v>0</v>
      </c>
      <c r="S15" s="91"/>
      <c r="T15" s="89">
        <f t="shared" si="3"/>
        <v>0</v>
      </c>
    </row>
    <row r="16" spans="1:20" x14ac:dyDescent="0.25">
      <c r="A16" s="67" t="s">
        <v>169</v>
      </c>
      <c r="B16" s="54" t="s">
        <v>68</v>
      </c>
      <c r="C16" s="90"/>
      <c r="D16" s="91"/>
      <c r="E16" s="91"/>
      <c r="F16" s="91">
        <f t="shared" si="4"/>
        <v>0</v>
      </c>
      <c r="G16" s="91"/>
      <c r="H16" s="89">
        <f t="shared" si="0"/>
        <v>0</v>
      </c>
      <c r="I16" s="90">
        <v>2.5</v>
      </c>
      <c r="J16" s="91">
        <v>0.6</v>
      </c>
      <c r="K16" s="91">
        <v>1.6</v>
      </c>
      <c r="L16" s="91">
        <f t="shared" si="5"/>
        <v>0.29999999999999982</v>
      </c>
      <c r="M16" s="91">
        <v>0</v>
      </c>
      <c r="N16" s="89">
        <f t="shared" si="1"/>
        <v>2.2000000000000002</v>
      </c>
      <c r="O16" s="90"/>
      <c r="P16" s="91"/>
      <c r="Q16" s="91"/>
      <c r="R16" s="91">
        <f t="shared" si="2"/>
        <v>0</v>
      </c>
      <c r="S16" s="91"/>
      <c r="T16" s="89">
        <f t="shared" si="3"/>
        <v>0</v>
      </c>
    </row>
    <row r="17" spans="1:20" x14ac:dyDescent="0.25">
      <c r="A17" s="67" t="s">
        <v>174</v>
      </c>
      <c r="B17" s="54" t="s">
        <v>69</v>
      </c>
      <c r="C17" s="90"/>
      <c r="D17" s="91"/>
      <c r="E17" s="91"/>
      <c r="F17" s="91">
        <f t="shared" si="4"/>
        <v>0</v>
      </c>
      <c r="G17" s="91"/>
      <c r="H17" s="89">
        <f t="shared" si="0"/>
        <v>0</v>
      </c>
      <c r="I17" s="90">
        <v>1.9</v>
      </c>
      <c r="J17" s="91">
        <v>0.9</v>
      </c>
      <c r="K17" s="91">
        <v>0.9</v>
      </c>
      <c r="L17" s="91">
        <f t="shared" si="5"/>
        <v>9.9999999999999867E-2</v>
      </c>
      <c r="M17" s="91">
        <v>0.7</v>
      </c>
      <c r="N17" s="89">
        <f t="shared" si="1"/>
        <v>1.1000000000000001</v>
      </c>
      <c r="O17" s="90"/>
      <c r="P17" s="91"/>
      <c r="Q17" s="91"/>
      <c r="R17" s="91">
        <f t="shared" si="2"/>
        <v>0</v>
      </c>
      <c r="S17" s="91"/>
      <c r="T17" s="89">
        <f t="shared" si="3"/>
        <v>0</v>
      </c>
    </row>
    <row r="18" spans="1:20" x14ac:dyDescent="0.25">
      <c r="A18" s="67" t="s">
        <v>181</v>
      </c>
      <c r="B18" s="54" t="s">
        <v>71</v>
      </c>
      <c r="C18" s="90"/>
      <c r="D18" s="91"/>
      <c r="E18" s="91"/>
      <c r="F18" s="91">
        <f t="shared" si="4"/>
        <v>0</v>
      </c>
      <c r="G18" s="91"/>
      <c r="H18" s="89">
        <f t="shared" si="0"/>
        <v>0</v>
      </c>
      <c r="I18" s="90">
        <v>20.399999999999999</v>
      </c>
      <c r="J18" s="91">
        <v>14.9</v>
      </c>
      <c r="K18" s="91">
        <v>5.7</v>
      </c>
      <c r="L18" s="91">
        <f t="shared" si="5"/>
        <v>-0.20000000000000195</v>
      </c>
      <c r="M18" s="91">
        <v>13.4</v>
      </c>
      <c r="N18" s="89">
        <f t="shared" si="1"/>
        <v>7.2000000000000011</v>
      </c>
      <c r="O18" s="90"/>
      <c r="P18" s="91"/>
      <c r="Q18" s="91"/>
      <c r="R18" s="91">
        <f t="shared" si="2"/>
        <v>0</v>
      </c>
      <c r="S18" s="91"/>
      <c r="T18" s="89">
        <f t="shared" si="3"/>
        <v>0</v>
      </c>
    </row>
    <row r="19" spans="1:20" x14ac:dyDescent="0.25">
      <c r="A19" s="67" t="s">
        <v>186</v>
      </c>
      <c r="B19" s="54" t="s">
        <v>70</v>
      </c>
      <c r="C19" s="90"/>
      <c r="D19" s="91"/>
      <c r="E19" s="91"/>
      <c r="F19" s="91">
        <f t="shared" si="4"/>
        <v>0</v>
      </c>
      <c r="G19" s="91"/>
      <c r="H19" s="89">
        <f t="shared" si="0"/>
        <v>0</v>
      </c>
      <c r="I19" s="90">
        <v>2</v>
      </c>
      <c r="J19" s="91">
        <v>1</v>
      </c>
      <c r="K19" s="91">
        <v>0.9</v>
      </c>
      <c r="L19" s="91">
        <f t="shared" si="5"/>
        <v>9.9999999999999978E-2</v>
      </c>
      <c r="M19" s="91">
        <v>1.2</v>
      </c>
      <c r="N19" s="89">
        <f t="shared" si="1"/>
        <v>0.7</v>
      </c>
      <c r="O19" s="90"/>
      <c r="P19" s="91"/>
      <c r="Q19" s="91"/>
      <c r="R19" s="91">
        <f t="shared" si="2"/>
        <v>0</v>
      </c>
      <c r="S19" s="91"/>
      <c r="T19" s="89">
        <f t="shared" si="3"/>
        <v>0</v>
      </c>
    </row>
    <row r="20" spans="1:20" x14ac:dyDescent="0.25">
      <c r="A20" s="67" t="s">
        <v>193</v>
      </c>
      <c r="B20" s="54" t="s">
        <v>72</v>
      </c>
      <c r="C20" s="90"/>
      <c r="D20" s="91"/>
      <c r="E20" s="91"/>
      <c r="F20" s="91">
        <f>C20-D20-E20</f>
        <v>0</v>
      </c>
      <c r="G20" s="91"/>
      <c r="H20" s="89">
        <f t="shared" si="0"/>
        <v>0</v>
      </c>
      <c r="I20" s="90">
        <v>2.7</v>
      </c>
      <c r="J20" s="91">
        <v>2.2000000000000002</v>
      </c>
      <c r="K20" s="91">
        <v>0.4</v>
      </c>
      <c r="L20" s="91">
        <f t="shared" si="5"/>
        <v>9.9999999999999978E-2</v>
      </c>
      <c r="M20" s="91">
        <v>1.2</v>
      </c>
      <c r="N20" s="89">
        <f t="shared" si="1"/>
        <v>1.4000000000000001</v>
      </c>
      <c r="O20" s="90"/>
      <c r="P20" s="91"/>
      <c r="Q20" s="91"/>
      <c r="R20" s="91">
        <f t="shared" si="2"/>
        <v>0</v>
      </c>
      <c r="S20" s="91"/>
      <c r="T20" s="89">
        <f t="shared" si="3"/>
        <v>0</v>
      </c>
    </row>
    <row r="21" spans="1:20" ht="30" customHeight="1" x14ac:dyDescent="0.25">
      <c r="A21" s="67" t="s">
        <v>200</v>
      </c>
      <c r="B21" s="54" t="s">
        <v>346</v>
      </c>
      <c r="C21" s="90">
        <v>4.2</v>
      </c>
      <c r="D21" s="91">
        <v>2.6</v>
      </c>
      <c r="E21" s="91">
        <v>0.7</v>
      </c>
      <c r="F21" s="91">
        <f>C21-D21-E21</f>
        <v>0.90000000000000013</v>
      </c>
      <c r="G21" s="91">
        <v>3.3</v>
      </c>
      <c r="H21" s="89">
        <f t="shared" si="0"/>
        <v>0</v>
      </c>
      <c r="I21" s="90">
        <v>3.6</v>
      </c>
      <c r="J21" s="91">
        <v>1.3</v>
      </c>
      <c r="K21" s="91">
        <v>1.6</v>
      </c>
      <c r="L21" s="91">
        <f t="shared" si="5"/>
        <v>0.69999999999999973</v>
      </c>
      <c r="M21" s="91">
        <v>1.1000000000000001</v>
      </c>
      <c r="N21" s="89">
        <f t="shared" si="1"/>
        <v>1.8000000000000003</v>
      </c>
      <c r="O21" s="90"/>
      <c r="P21" s="91"/>
      <c r="Q21" s="91"/>
      <c r="R21" s="91">
        <f t="shared" si="2"/>
        <v>0</v>
      </c>
      <c r="S21" s="91"/>
      <c r="T21" s="89">
        <f t="shared" si="3"/>
        <v>0</v>
      </c>
    </row>
    <row r="22" spans="1:20" ht="15" customHeight="1" x14ac:dyDescent="0.25">
      <c r="A22" s="67" t="s">
        <v>206</v>
      </c>
      <c r="B22" s="54" t="s">
        <v>305</v>
      </c>
      <c r="C22" s="90">
        <v>22.1</v>
      </c>
      <c r="D22" s="91">
        <v>24.6</v>
      </c>
      <c r="E22" s="91">
        <v>3.9</v>
      </c>
      <c r="F22" s="91">
        <f t="shared" ref="F22:F35" si="6">C22-D22-E22</f>
        <v>-6.4</v>
      </c>
      <c r="G22" s="91">
        <v>13.8</v>
      </c>
      <c r="H22" s="89">
        <f t="shared" si="0"/>
        <v>14.7</v>
      </c>
      <c r="I22" s="90">
        <v>20.399999999999999</v>
      </c>
      <c r="J22" s="91">
        <v>7</v>
      </c>
      <c r="K22" s="91">
        <v>5.9</v>
      </c>
      <c r="L22" s="91">
        <f t="shared" si="5"/>
        <v>7.4999999999999982</v>
      </c>
      <c r="M22" s="91">
        <v>10.9</v>
      </c>
      <c r="N22" s="89">
        <f t="shared" si="1"/>
        <v>2</v>
      </c>
      <c r="O22" s="90"/>
      <c r="P22" s="91"/>
      <c r="Q22" s="91"/>
      <c r="R22" s="91">
        <f t="shared" si="2"/>
        <v>0</v>
      </c>
      <c r="S22" s="91"/>
      <c r="T22" s="89">
        <f t="shared" si="3"/>
        <v>0</v>
      </c>
    </row>
    <row r="23" spans="1:20" x14ac:dyDescent="0.25">
      <c r="A23" s="67" t="s">
        <v>212</v>
      </c>
      <c r="B23" s="54" t="s">
        <v>78</v>
      </c>
      <c r="C23" s="90">
        <v>1.1000000000000001</v>
      </c>
      <c r="D23" s="91">
        <v>0.9</v>
      </c>
      <c r="E23" s="91">
        <v>0.3</v>
      </c>
      <c r="F23" s="91">
        <f t="shared" si="6"/>
        <v>-9.9999999999999922E-2</v>
      </c>
      <c r="G23" s="91"/>
      <c r="H23" s="89">
        <f t="shared" si="0"/>
        <v>1.2</v>
      </c>
      <c r="I23" s="90"/>
      <c r="J23" s="91"/>
      <c r="K23" s="91"/>
      <c r="L23" s="91">
        <f t="shared" si="5"/>
        <v>0</v>
      </c>
      <c r="M23" s="91"/>
      <c r="N23" s="89">
        <f t="shared" si="1"/>
        <v>0</v>
      </c>
      <c r="O23" s="90"/>
      <c r="P23" s="91"/>
      <c r="Q23" s="91"/>
      <c r="R23" s="91">
        <f t="shared" si="2"/>
        <v>0</v>
      </c>
      <c r="S23" s="91"/>
      <c r="T23" s="89">
        <f t="shared" si="3"/>
        <v>0</v>
      </c>
    </row>
    <row r="24" spans="1:20" ht="30" customHeight="1" x14ac:dyDescent="0.25">
      <c r="A24" s="67" t="s">
        <v>217</v>
      </c>
      <c r="B24" s="54" t="s">
        <v>77</v>
      </c>
      <c r="C24" s="90">
        <v>2.6</v>
      </c>
      <c r="D24" s="91">
        <v>2.2000000000000002</v>
      </c>
      <c r="E24" s="91">
        <v>0.6</v>
      </c>
      <c r="F24" s="91">
        <f t="shared" si="6"/>
        <v>-0.20000000000000007</v>
      </c>
      <c r="G24" s="91">
        <v>1.5</v>
      </c>
      <c r="H24" s="89">
        <f t="shared" si="0"/>
        <v>1.3000000000000003</v>
      </c>
      <c r="I24" s="90"/>
      <c r="J24" s="91"/>
      <c r="K24" s="91"/>
      <c r="L24" s="91">
        <f t="shared" si="5"/>
        <v>0</v>
      </c>
      <c r="M24" s="91"/>
      <c r="N24" s="89">
        <f t="shared" si="1"/>
        <v>0</v>
      </c>
      <c r="O24" s="90">
        <v>16.8</v>
      </c>
      <c r="P24" s="91">
        <v>12.1</v>
      </c>
      <c r="Q24" s="91">
        <v>1.8</v>
      </c>
      <c r="R24" s="91">
        <f t="shared" ref="R24" si="7">O24-P24-Q24</f>
        <v>2.9000000000000012</v>
      </c>
      <c r="S24" s="91">
        <v>12.9</v>
      </c>
      <c r="T24" s="89">
        <f t="shared" ref="T24" si="8">P24+Q24-S24</f>
        <v>1</v>
      </c>
    </row>
    <row r="25" spans="1:20" ht="15" customHeight="1" x14ac:dyDescent="0.25">
      <c r="A25" s="67" t="s">
        <v>219</v>
      </c>
      <c r="B25" s="54" t="s">
        <v>318</v>
      </c>
      <c r="C25" s="90">
        <v>4.5999999999999996</v>
      </c>
      <c r="D25" s="91">
        <v>1.3</v>
      </c>
      <c r="E25" s="91">
        <v>2.5</v>
      </c>
      <c r="F25" s="91">
        <f t="shared" si="6"/>
        <v>0.79999999999999982</v>
      </c>
      <c r="G25" s="91">
        <v>2.9</v>
      </c>
      <c r="H25" s="89">
        <f t="shared" si="0"/>
        <v>0.89999999999999991</v>
      </c>
      <c r="I25" s="90">
        <v>0.1</v>
      </c>
      <c r="J25" s="91">
        <v>0</v>
      </c>
      <c r="K25" s="91">
        <v>0</v>
      </c>
      <c r="L25" s="91">
        <f t="shared" si="5"/>
        <v>0.1</v>
      </c>
      <c r="M25" s="91">
        <v>0</v>
      </c>
      <c r="N25" s="89">
        <f t="shared" si="1"/>
        <v>0</v>
      </c>
      <c r="O25" s="90"/>
      <c r="P25" s="91"/>
      <c r="Q25" s="91"/>
      <c r="R25" s="91"/>
      <c r="S25" s="91"/>
      <c r="T25" s="89"/>
    </row>
    <row r="26" spans="1:20" ht="15" customHeight="1" x14ac:dyDescent="0.25">
      <c r="A26" s="67" t="s">
        <v>223</v>
      </c>
      <c r="B26" s="54" t="s">
        <v>379</v>
      </c>
      <c r="C26" s="90"/>
      <c r="D26" s="91"/>
      <c r="E26" s="91"/>
      <c r="F26" s="91">
        <f t="shared" si="6"/>
        <v>0</v>
      </c>
      <c r="G26" s="91"/>
      <c r="H26" s="89">
        <f t="shared" si="0"/>
        <v>0</v>
      </c>
      <c r="I26" s="90"/>
      <c r="J26" s="91"/>
      <c r="K26" s="91"/>
      <c r="L26" s="91">
        <f t="shared" si="5"/>
        <v>0</v>
      </c>
      <c r="M26" s="91"/>
      <c r="N26" s="89">
        <f t="shared" si="1"/>
        <v>0</v>
      </c>
      <c r="O26" s="90">
        <v>167.6</v>
      </c>
      <c r="P26" s="91">
        <v>121.6</v>
      </c>
      <c r="Q26" s="91">
        <v>48.1</v>
      </c>
      <c r="R26" s="91">
        <f t="shared" ref="R26:R34" si="9">O26-P26-Q26</f>
        <v>-2.1000000000000014</v>
      </c>
      <c r="S26" s="91">
        <v>157.30000000000001</v>
      </c>
      <c r="T26" s="89">
        <f t="shared" ref="T26:T33" si="10">P26+Q26-S26</f>
        <v>12.399999999999977</v>
      </c>
    </row>
    <row r="27" spans="1:20" ht="26.4" x14ac:dyDescent="0.25">
      <c r="A27" s="67" t="s">
        <v>225</v>
      </c>
      <c r="B27" s="54" t="s">
        <v>416</v>
      </c>
      <c r="C27" s="90"/>
      <c r="D27" s="91"/>
      <c r="E27" s="91"/>
      <c r="F27" s="91">
        <f t="shared" si="6"/>
        <v>0</v>
      </c>
      <c r="G27" s="91"/>
      <c r="H27" s="89">
        <f t="shared" si="0"/>
        <v>0</v>
      </c>
      <c r="I27" s="90"/>
      <c r="J27" s="91"/>
      <c r="K27" s="91"/>
      <c r="L27" s="91">
        <f t="shared" si="5"/>
        <v>0</v>
      </c>
      <c r="M27" s="91"/>
      <c r="N27" s="89">
        <f t="shared" si="1"/>
        <v>0</v>
      </c>
      <c r="O27" s="90">
        <v>42.7</v>
      </c>
      <c r="P27" s="91">
        <v>29.9</v>
      </c>
      <c r="Q27" s="91">
        <v>12.2</v>
      </c>
      <c r="R27" s="91">
        <f t="shared" si="9"/>
        <v>0.60000000000000497</v>
      </c>
      <c r="S27" s="91">
        <v>25.9</v>
      </c>
      <c r="T27" s="89">
        <f t="shared" si="10"/>
        <v>16.199999999999996</v>
      </c>
    </row>
    <row r="28" spans="1:20" ht="26.4" x14ac:dyDescent="0.25">
      <c r="A28" s="67" t="s">
        <v>226</v>
      </c>
      <c r="B28" s="54" t="s">
        <v>417</v>
      </c>
      <c r="C28" s="90"/>
      <c r="D28" s="91"/>
      <c r="E28" s="91"/>
      <c r="F28" s="91">
        <f t="shared" si="6"/>
        <v>0</v>
      </c>
      <c r="G28" s="91"/>
      <c r="H28" s="89">
        <f t="shared" si="0"/>
        <v>0</v>
      </c>
      <c r="I28" s="90"/>
      <c r="J28" s="91"/>
      <c r="K28" s="91"/>
      <c r="L28" s="91">
        <f t="shared" si="5"/>
        <v>0</v>
      </c>
      <c r="M28" s="91"/>
      <c r="N28" s="89">
        <f t="shared" si="1"/>
        <v>0</v>
      </c>
      <c r="O28" s="90">
        <v>46.6</v>
      </c>
      <c r="P28" s="91">
        <v>36</v>
      </c>
      <c r="Q28" s="91">
        <v>10.8</v>
      </c>
      <c r="R28" s="91">
        <f t="shared" si="9"/>
        <v>-0.19999999999999929</v>
      </c>
      <c r="S28" s="91">
        <v>35.6</v>
      </c>
      <c r="T28" s="89">
        <f t="shared" si="10"/>
        <v>11.199999999999996</v>
      </c>
    </row>
    <row r="29" spans="1:20" ht="15" customHeight="1" x14ac:dyDescent="0.25">
      <c r="A29" s="67" t="s">
        <v>229</v>
      </c>
      <c r="B29" s="54" t="s">
        <v>74</v>
      </c>
      <c r="C29" s="90">
        <v>0.2</v>
      </c>
      <c r="D29" s="91">
        <v>0</v>
      </c>
      <c r="E29" s="91">
        <v>0.2</v>
      </c>
      <c r="F29" s="91">
        <f t="shared" si="6"/>
        <v>0</v>
      </c>
      <c r="G29" s="91">
        <v>0.2</v>
      </c>
      <c r="H29" s="89">
        <f t="shared" si="0"/>
        <v>0</v>
      </c>
      <c r="I29" s="90">
        <v>1.5</v>
      </c>
      <c r="J29" s="91">
        <v>1.1000000000000001</v>
      </c>
      <c r="K29" s="91">
        <v>0.6</v>
      </c>
      <c r="L29" s="91">
        <f t="shared" si="5"/>
        <v>-0.20000000000000007</v>
      </c>
      <c r="M29" s="91">
        <v>0.6</v>
      </c>
      <c r="N29" s="89">
        <f t="shared" si="1"/>
        <v>1.1000000000000001</v>
      </c>
      <c r="O29" s="90"/>
      <c r="P29" s="91"/>
      <c r="Q29" s="91"/>
      <c r="R29" s="91">
        <f t="shared" si="9"/>
        <v>0</v>
      </c>
      <c r="S29" s="91"/>
      <c r="T29" s="89">
        <f t="shared" si="10"/>
        <v>0</v>
      </c>
    </row>
    <row r="30" spans="1:20" ht="15" customHeight="1" x14ac:dyDescent="0.25">
      <c r="A30" s="67" t="s">
        <v>232</v>
      </c>
      <c r="B30" s="54" t="s">
        <v>315</v>
      </c>
      <c r="C30" s="90"/>
      <c r="D30" s="91"/>
      <c r="E30" s="91"/>
      <c r="F30" s="91">
        <f t="shared" si="6"/>
        <v>0</v>
      </c>
      <c r="G30" s="91"/>
      <c r="H30" s="89">
        <f t="shared" si="0"/>
        <v>0</v>
      </c>
      <c r="I30" s="90"/>
      <c r="J30" s="91"/>
      <c r="K30" s="91"/>
      <c r="L30" s="91">
        <f t="shared" si="5"/>
        <v>0</v>
      </c>
      <c r="M30" s="91"/>
      <c r="N30" s="89">
        <f t="shared" si="1"/>
        <v>0</v>
      </c>
      <c r="O30" s="90"/>
      <c r="P30" s="91"/>
      <c r="Q30" s="91"/>
      <c r="R30" s="91">
        <f t="shared" si="9"/>
        <v>0</v>
      </c>
      <c r="S30" s="91"/>
      <c r="T30" s="89">
        <f t="shared" si="10"/>
        <v>0</v>
      </c>
    </row>
    <row r="31" spans="1:20" ht="15" customHeight="1" x14ac:dyDescent="0.25">
      <c r="A31" s="67" t="s">
        <v>235</v>
      </c>
      <c r="B31" s="54" t="s">
        <v>75</v>
      </c>
      <c r="C31" s="90"/>
      <c r="D31" s="91">
        <v>0.2</v>
      </c>
      <c r="E31" s="91"/>
      <c r="F31" s="91">
        <f t="shared" si="6"/>
        <v>-0.2</v>
      </c>
      <c r="G31" s="91"/>
      <c r="H31" s="89">
        <f t="shared" si="0"/>
        <v>0.2</v>
      </c>
      <c r="I31" s="90">
        <v>2.5</v>
      </c>
      <c r="J31" s="91">
        <v>1.4</v>
      </c>
      <c r="K31" s="91">
        <v>1.5</v>
      </c>
      <c r="L31" s="91">
        <f t="shared" si="5"/>
        <v>-0.39999999999999991</v>
      </c>
      <c r="M31" s="91">
        <v>1.8</v>
      </c>
      <c r="N31" s="89">
        <f t="shared" si="1"/>
        <v>1.0999999999999999</v>
      </c>
      <c r="O31" s="90"/>
      <c r="P31" s="91"/>
      <c r="Q31" s="91"/>
      <c r="R31" s="91">
        <f t="shared" si="9"/>
        <v>0</v>
      </c>
      <c r="S31" s="91"/>
      <c r="T31" s="89">
        <f t="shared" si="10"/>
        <v>0</v>
      </c>
    </row>
    <row r="32" spans="1:20" ht="15" customHeight="1" x14ac:dyDescent="0.25">
      <c r="A32" s="67" t="s">
        <v>236</v>
      </c>
      <c r="B32" s="54" t="s">
        <v>418</v>
      </c>
      <c r="C32" s="90"/>
      <c r="D32" s="91"/>
      <c r="E32" s="91"/>
      <c r="F32" s="91"/>
      <c r="G32" s="91"/>
      <c r="H32" s="89"/>
      <c r="I32" s="90">
        <v>0.9</v>
      </c>
      <c r="J32" s="91">
        <v>0.6</v>
      </c>
      <c r="K32" s="91">
        <v>0.4</v>
      </c>
      <c r="L32" s="91">
        <f t="shared" si="5"/>
        <v>-9.9999999999999978E-2</v>
      </c>
      <c r="M32" s="91"/>
      <c r="N32" s="89">
        <f t="shared" si="1"/>
        <v>1</v>
      </c>
      <c r="O32" s="90">
        <v>4.5999999999999996</v>
      </c>
      <c r="P32" s="91">
        <v>3.2</v>
      </c>
      <c r="Q32" s="91"/>
      <c r="R32" s="91">
        <f t="shared" si="9"/>
        <v>1.3999999999999995</v>
      </c>
      <c r="S32" s="91">
        <v>2.9</v>
      </c>
      <c r="T32" s="89">
        <f t="shared" si="10"/>
        <v>0.30000000000000027</v>
      </c>
    </row>
    <row r="33" spans="1:20" x14ac:dyDescent="0.25">
      <c r="A33" s="67" t="s">
        <v>239</v>
      </c>
      <c r="B33" s="54" t="s">
        <v>419</v>
      </c>
      <c r="C33" s="90">
        <v>2.9</v>
      </c>
      <c r="D33" s="91">
        <v>2.6</v>
      </c>
      <c r="E33" s="91">
        <v>2.9</v>
      </c>
      <c r="F33" s="91">
        <f t="shared" si="6"/>
        <v>-2.6</v>
      </c>
      <c r="G33" s="91">
        <v>0</v>
      </c>
      <c r="H33" s="89">
        <f t="shared" si="0"/>
        <v>5.5</v>
      </c>
      <c r="I33" s="90">
        <v>1.2</v>
      </c>
      <c r="J33" s="91">
        <v>0.8</v>
      </c>
      <c r="K33" s="91">
        <v>0.2</v>
      </c>
      <c r="L33" s="91">
        <f t="shared" si="5"/>
        <v>0.1999999999999999</v>
      </c>
      <c r="M33" s="91"/>
      <c r="N33" s="89">
        <f t="shared" si="1"/>
        <v>1</v>
      </c>
      <c r="O33" s="90"/>
      <c r="P33" s="91"/>
      <c r="Q33" s="91"/>
      <c r="R33" s="91">
        <f t="shared" si="9"/>
        <v>0</v>
      </c>
      <c r="S33" s="91"/>
      <c r="T33" s="89">
        <f t="shared" si="10"/>
        <v>0</v>
      </c>
    </row>
    <row r="34" spans="1:20" x14ac:dyDescent="0.25">
      <c r="A34" s="67" t="s">
        <v>240</v>
      </c>
      <c r="B34" s="54" t="s">
        <v>76</v>
      </c>
      <c r="C34" s="90"/>
      <c r="D34" s="91"/>
      <c r="E34" s="91"/>
      <c r="F34" s="91">
        <f t="shared" si="6"/>
        <v>0</v>
      </c>
      <c r="G34" s="91"/>
      <c r="H34" s="89">
        <f t="shared" si="0"/>
        <v>0</v>
      </c>
      <c r="I34" s="90">
        <v>3</v>
      </c>
      <c r="J34" s="91">
        <v>1.2</v>
      </c>
      <c r="K34" s="91">
        <v>2</v>
      </c>
      <c r="L34" s="91">
        <f t="shared" ref="L34:L35" si="11">I34-J34-K34</f>
        <v>-0.19999999999999996</v>
      </c>
      <c r="M34" s="91">
        <v>0.7</v>
      </c>
      <c r="N34" s="89">
        <f t="shared" si="1"/>
        <v>2.5</v>
      </c>
      <c r="O34" s="90">
        <v>65.8</v>
      </c>
      <c r="P34" s="91">
        <v>57.1</v>
      </c>
      <c r="Q34" s="91">
        <v>21.4</v>
      </c>
      <c r="R34" s="91">
        <f t="shared" si="9"/>
        <v>-12.700000000000003</v>
      </c>
      <c r="S34" s="91">
        <v>56.1</v>
      </c>
      <c r="T34" s="89">
        <f t="shared" ref="T34" si="12">P34+Q34-S34</f>
        <v>22.4</v>
      </c>
    </row>
    <row r="35" spans="1:20" ht="30.75" customHeight="1" thickBot="1" x14ac:dyDescent="0.3">
      <c r="A35" s="68" t="s">
        <v>241</v>
      </c>
      <c r="B35" s="56" t="s">
        <v>79</v>
      </c>
      <c r="C35" s="92">
        <v>5.6</v>
      </c>
      <c r="D35" s="93">
        <v>3.3</v>
      </c>
      <c r="E35" s="93">
        <v>0.2</v>
      </c>
      <c r="F35" s="91">
        <f t="shared" si="6"/>
        <v>2.0999999999999996</v>
      </c>
      <c r="G35" s="93">
        <v>3.4</v>
      </c>
      <c r="H35" s="89">
        <f t="shared" si="0"/>
        <v>0.10000000000000009</v>
      </c>
      <c r="I35" s="92"/>
      <c r="J35" s="93"/>
      <c r="K35" s="93"/>
      <c r="L35" s="93">
        <f t="shared" si="11"/>
        <v>0</v>
      </c>
      <c r="M35" s="93"/>
      <c r="N35" s="94">
        <f t="shared" ref="N35" si="13">J35+K35-M35</f>
        <v>0</v>
      </c>
      <c r="O35" s="92">
        <v>88.2</v>
      </c>
      <c r="P35" s="93">
        <v>84.5</v>
      </c>
      <c r="Q35" s="93">
        <v>10.199999999999999</v>
      </c>
      <c r="R35" s="93">
        <f t="shared" ref="R35" si="14">O35-P35-Q35</f>
        <v>-6.4999999999999964</v>
      </c>
      <c r="S35" s="93">
        <v>65.900000000000006</v>
      </c>
      <c r="T35" s="94">
        <f t="shared" ref="T35" si="15">P35+Q35-S35</f>
        <v>28.799999999999997</v>
      </c>
    </row>
    <row r="36" spans="1:20" ht="14.4" thickBot="1" x14ac:dyDescent="0.3">
      <c r="A36" s="57"/>
      <c r="B36" s="58" t="s">
        <v>61</v>
      </c>
      <c r="C36" s="95">
        <f t="shared" ref="C36:T36" si="16">SUM(C12:C35)</f>
        <v>64.100000000000009</v>
      </c>
      <c r="D36" s="96">
        <f t="shared" si="16"/>
        <v>37.699999999999996</v>
      </c>
      <c r="E36" s="96">
        <f t="shared" si="16"/>
        <v>32.1</v>
      </c>
      <c r="F36" s="96">
        <f t="shared" si="16"/>
        <v>-5.7000000000000011</v>
      </c>
      <c r="G36" s="96">
        <f t="shared" si="16"/>
        <v>25.099999999999998</v>
      </c>
      <c r="H36" s="96">
        <f t="shared" si="16"/>
        <v>44.7</v>
      </c>
      <c r="I36" s="95">
        <f t="shared" si="16"/>
        <v>72.100000000000009</v>
      </c>
      <c r="J36" s="96">
        <f t="shared" si="16"/>
        <v>36.9</v>
      </c>
      <c r="K36" s="96">
        <f t="shared" si="16"/>
        <v>27.600000000000005</v>
      </c>
      <c r="L36" s="96">
        <f t="shared" si="16"/>
        <v>7.5999999999999961</v>
      </c>
      <c r="M36" s="96">
        <f t="shared" si="16"/>
        <v>33.200000000000003</v>
      </c>
      <c r="N36" s="97">
        <f t="shared" si="16"/>
        <v>31.3</v>
      </c>
      <c r="O36" s="95">
        <f t="shared" si="16"/>
        <v>432.30000000000007</v>
      </c>
      <c r="P36" s="96">
        <f t="shared" si="16"/>
        <v>344.4</v>
      </c>
      <c r="Q36" s="96">
        <f t="shared" si="16"/>
        <v>104.49999999999999</v>
      </c>
      <c r="R36" s="96">
        <f t="shared" si="16"/>
        <v>-16.599999999999994</v>
      </c>
      <c r="S36" s="96">
        <f t="shared" si="16"/>
        <v>356.6</v>
      </c>
      <c r="T36" s="97">
        <f t="shared" si="16"/>
        <v>92.299999999999955</v>
      </c>
    </row>
    <row r="38" spans="1:20" x14ac:dyDescent="0.25">
      <c r="A38" s="198" t="s">
        <v>264</v>
      </c>
      <c r="B38" s="198"/>
      <c r="C38" s="198"/>
      <c r="D38" s="198"/>
      <c r="E38" s="198"/>
      <c r="F38" s="198"/>
      <c r="G38" s="198"/>
      <c r="H38" s="198"/>
      <c r="I38" s="198"/>
      <c r="J38" s="198"/>
      <c r="K38" s="198"/>
      <c r="L38" s="198"/>
      <c r="M38" s="198"/>
      <c r="N38" s="198"/>
      <c r="O38" s="198"/>
      <c r="P38" s="198"/>
      <c r="Q38" s="198"/>
      <c r="R38" s="198"/>
      <c r="S38" s="198"/>
      <c r="T38" s="198"/>
    </row>
    <row r="43" spans="1:20" x14ac:dyDescent="0.25">
      <c r="A43" s="29" t="s">
        <v>654</v>
      </c>
    </row>
  </sheetData>
  <mergeCells count="23">
    <mergeCell ref="C9:C10"/>
    <mergeCell ref="B8:B10"/>
    <mergeCell ref="H9:H10"/>
    <mergeCell ref="I8:N8"/>
    <mergeCell ref="D9:E9"/>
    <mergeCell ref="F9:F10"/>
    <mergeCell ref="G9:G10"/>
    <mergeCell ref="A38:T38"/>
    <mergeCell ref="A5:T5"/>
    <mergeCell ref="S7:T7"/>
    <mergeCell ref="N9:N10"/>
    <mergeCell ref="O8:T8"/>
    <mergeCell ref="O9:O10"/>
    <mergeCell ref="P9:Q9"/>
    <mergeCell ref="R9:R10"/>
    <mergeCell ref="S9:S10"/>
    <mergeCell ref="T9:T10"/>
    <mergeCell ref="A8:A10"/>
    <mergeCell ref="I9:I10"/>
    <mergeCell ref="J9:K9"/>
    <mergeCell ref="L9:L10"/>
    <mergeCell ref="M9:M10"/>
    <mergeCell ref="C8:H8"/>
  </mergeCells>
  <phoneticPr fontId="0" type="noConversion"/>
  <printOptions horizontalCentered="1"/>
  <pageMargins left="0.78740157480314965" right="0.78740157480314965" top="1.1811023622047245" bottom="0.39370078740157483" header="0.31496062992125984" footer="0.31496062992125984"/>
  <pageSetup paperSize="9" scale="9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42"/>
  <sheetViews>
    <sheetView zoomScaleNormal="100" workbookViewId="0">
      <selection activeCell="A43" sqref="A43"/>
    </sheetView>
  </sheetViews>
  <sheetFormatPr defaultColWidth="9.109375" defaultRowHeight="13.8" x14ac:dyDescent="0.25"/>
  <cols>
    <col min="1" max="1" width="4.33203125" style="1" customWidth="1"/>
    <col min="2" max="2" width="52.33203125" style="1" customWidth="1"/>
    <col min="3" max="3" width="17.44140625" style="1" customWidth="1"/>
    <col min="4" max="4" width="17.6640625" style="1" customWidth="1"/>
    <col min="5" max="16384" width="9.109375" style="1"/>
  </cols>
  <sheetData>
    <row r="1" spans="1:4" x14ac:dyDescent="0.25">
      <c r="C1" s="29" t="s">
        <v>80</v>
      </c>
    </row>
    <row r="2" spans="1:4" x14ac:dyDescent="0.25">
      <c r="C2" s="30" t="s">
        <v>81</v>
      </c>
    </row>
    <row r="3" spans="1:4" x14ac:dyDescent="0.25">
      <c r="C3" s="30" t="s">
        <v>622</v>
      </c>
    </row>
    <row r="5" spans="1:4" ht="49.5" customHeight="1" x14ac:dyDescent="0.25">
      <c r="A5" s="197" t="s">
        <v>659</v>
      </c>
      <c r="B5" s="197"/>
      <c r="C5" s="197"/>
      <c r="D5" s="197"/>
    </row>
    <row r="6" spans="1:4" x14ac:dyDescent="0.25">
      <c r="A6" s="31"/>
      <c r="B6" s="31"/>
      <c r="C6" s="31"/>
    </row>
    <row r="7" spans="1:4" ht="15.75" customHeight="1" thickBot="1" x14ac:dyDescent="0.3">
      <c r="A7" s="31"/>
      <c r="B7" s="31"/>
      <c r="C7" s="31"/>
    </row>
    <row r="8" spans="1:4" ht="33.75" customHeight="1" x14ac:dyDescent="0.25">
      <c r="A8" s="195" t="s">
        <v>82</v>
      </c>
      <c r="B8" s="194" t="s">
        <v>83</v>
      </c>
      <c r="C8" s="174" t="s">
        <v>331</v>
      </c>
      <c r="D8" s="174" t="s">
        <v>332</v>
      </c>
    </row>
    <row r="9" spans="1:4" ht="11.25" customHeight="1" x14ac:dyDescent="0.25">
      <c r="A9" s="132">
        <v>1</v>
      </c>
      <c r="B9" s="137">
        <v>2</v>
      </c>
      <c r="C9" s="140">
        <v>3</v>
      </c>
      <c r="D9" s="140">
        <v>4</v>
      </c>
    </row>
    <row r="10" spans="1:4" x14ac:dyDescent="0.25">
      <c r="A10" s="34" t="s">
        <v>84</v>
      </c>
      <c r="B10" s="138" t="s">
        <v>379</v>
      </c>
      <c r="C10" s="141">
        <v>881.4</v>
      </c>
      <c r="D10" s="141">
        <v>881.4</v>
      </c>
    </row>
    <row r="11" spans="1:4" x14ac:dyDescent="0.25">
      <c r="A11" s="35" t="s">
        <v>87</v>
      </c>
      <c r="B11" s="138" t="s">
        <v>416</v>
      </c>
      <c r="C11" s="141">
        <v>219.7</v>
      </c>
      <c r="D11" s="141">
        <v>219.7</v>
      </c>
    </row>
    <row r="12" spans="1:4" x14ac:dyDescent="0.25">
      <c r="A12" s="34" t="s">
        <v>155</v>
      </c>
      <c r="B12" s="138" t="s">
        <v>417</v>
      </c>
      <c r="C12" s="141">
        <v>175.3</v>
      </c>
      <c r="D12" s="141">
        <v>175.3</v>
      </c>
    </row>
    <row r="13" spans="1:4" x14ac:dyDescent="0.25">
      <c r="A13" s="34" t="s">
        <v>161</v>
      </c>
      <c r="B13" s="138" t="s">
        <v>74</v>
      </c>
      <c r="C13" s="141">
        <v>1804.4</v>
      </c>
      <c r="D13" s="141">
        <v>1804.4</v>
      </c>
    </row>
    <row r="14" spans="1:4" x14ac:dyDescent="0.25">
      <c r="A14" s="34" t="s">
        <v>169</v>
      </c>
      <c r="B14" s="138" t="s">
        <v>75</v>
      </c>
      <c r="C14" s="141">
        <v>898</v>
      </c>
      <c r="D14" s="141">
        <v>898</v>
      </c>
    </row>
    <row r="15" spans="1:4" x14ac:dyDescent="0.25">
      <c r="A15" s="34" t="s">
        <v>174</v>
      </c>
      <c r="B15" s="138" t="s">
        <v>418</v>
      </c>
      <c r="C15" s="141">
        <v>934.4</v>
      </c>
      <c r="D15" s="141">
        <v>934.4</v>
      </c>
    </row>
    <row r="16" spans="1:4" x14ac:dyDescent="0.25">
      <c r="A16" s="34" t="s">
        <v>181</v>
      </c>
      <c r="B16" s="138" t="s">
        <v>419</v>
      </c>
      <c r="C16" s="141">
        <v>1175.9000000000001</v>
      </c>
      <c r="D16" s="141">
        <v>1175.7</v>
      </c>
    </row>
    <row r="17" spans="1:4" x14ac:dyDescent="0.25">
      <c r="A17" s="34" t="s">
        <v>186</v>
      </c>
      <c r="B17" s="138" t="s">
        <v>413</v>
      </c>
      <c r="C17" s="141">
        <v>73.900000000000006</v>
      </c>
      <c r="D17" s="141">
        <v>73.900000000000006</v>
      </c>
    </row>
    <row r="18" spans="1:4" ht="14.4" thickBot="1" x14ac:dyDescent="0.3">
      <c r="A18" s="34" t="s">
        <v>193</v>
      </c>
      <c r="B18" s="138" t="s">
        <v>76</v>
      </c>
      <c r="C18" s="165">
        <v>35</v>
      </c>
      <c r="D18" s="165">
        <v>35</v>
      </c>
    </row>
    <row r="19" spans="1:4" ht="14.4" thickBot="1" x14ac:dyDescent="0.3">
      <c r="A19" s="101"/>
      <c r="B19" s="139" t="s">
        <v>61</v>
      </c>
      <c r="C19" s="166">
        <f>SUM(C10:C18)</f>
        <v>6198</v>
      </c>
      <c r="D19" s="166">
        <f>SUM(D10:D18)</f>
        <v>6197.7999999999993</v>
      </c>
    </row>
    <row r="20" spans="1:4" x14ac:dyDescent="0.25">
      <c r="A20" s="217" t="s">
        <v>262</v>
      </c>
      <c r="B20" s="217"/>
      <c r="C20" s="198"/>
      <c r="D20" s="198"/>
    </row>
    <row r="42" spans="1:1" x14ac:dyDescent="0.25">
      <c r="A42" s="1" t="s">
        <v>654</v>
      </c>
    </row>
  </sheetData>
  <mergeCells count="2">
    <mergeCell ref="A5:D5"/>
    <mergeCell ref="A20:D20"/>
  </mergeCells>
  <phoneticPr fontId="0" type="noConversion"/>
  <printOptions horizontalCentered="1"/>
  <pageMargins left="1.1811023622047245" right="0.39370078740157483" top="0.78740157480314965" bottom="0.78740157480314965" header="0.31496062992125984" footer="0.31496062992125984"/>
  <pageSetup paperSize="9" scale="93" fitToHeight="0" orientation="portrait"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50"/>
  <sheetViews>
    <sheetView tabSelected="1" topLeftCell="A7" zoomScaleNormal="100" workbookViewId="0">
      <selection activeCell="B1" sqref="B1"/>
    </sheetView>
  </sheetViews>
  <sheetFormatPr defaultColWidth="9.109375" defaultRowHeight="13.8" x14ac:dyDescent="0.25"/>
  <cols>
    <col min="1" max="1" width="3.88671875" style="1" customWidth="1"/>
    <col min="2" max="2" width="24.109375" style="1" customWidth="1"/>
    <col min="3" max="3" width="4.109375" style="1" customWidth="1"/>
    <col min="4" max="4" width="4" style="1" customWidth="1"/>
    <col min="5" max="5" width="7.33203125" style="1" customWidth="1"/>
    <col min="6" max="6" width="5.44140625" style="1" customWidth="1"/>
    <col min="7" max="7" width="5.109375" style="1" customWidth="1"/>
    <col min="8" max="8" width="6.44140625" style="1" customWidth="1"/>
    <col min="9" max="10" width="4.33203125" style="1" customWidth="1"/>
    <col min="11" max="12" width="4.109375" style="1" customWidth="1"/>
    <col min="13" max="13" width="5.33203125" style="1" customWidth="1"/>
    <col min="14" max="14" width="4.33203125" style="1" customWidth="1"/>
    <col min="15" max="15" width="4.6640625" style="1" customWidth="1"/>
    <col min="16" max="16" width="7.44140625" style="1" customWidth="1"/>
    <col min="17" max="19" width="5.5546875" style="1" customWidth="1"/>
    <col min="20" max="20" width="8.109375" style="1" customWidth="1"/>
    <col min="21" max="21" width="5.5546875" style="1" customWidth="1"/>
    <col min="22" max="22" width="7.44140625" style="1" customWidth="1"/>
    <col min="23" max="23" width="8" style="1" customWidth="1"/>
    <col min="24" max="24" width="4.109375" style="1" customWidth="1"/>
    <col min="25" max="25" width="10.33203125" style="1" customWidth="1"/>
    <col min="26" max="26" width="5.88671875" style="1" customWidth="1"/>
    <col min="27" max="16384" width="9.109375" style="1"/>
  </cols>
  <sheetData>
    <row r="1" spans="1:26" x14ac:dyDescent="0.25">
      <c r="O1" s="29"/>
      <c r="P1" s="29"/>
      <c r="U1" s="29" t="s">
        <v>80</v>
      </c>
    </row>
    <row r="2" spans="1:26" x14ac:dyDescent="0.25">
      <c r="O2" s="30"/>
      <c r="P2" s="30"/>
      <c r="U2" s="30" t="s">
        <v>81</v>
      </c>
    </row>
    <row r="3" spans="1:26" x14ac:dyDescent="0.25">
      <c r="O3" s="30"/>
      <c r="P3" s="30"/>
      <c r="U3" s="30" t="s">
        <v>622</v>
      </c>
    </row>
    <row r="4" spans="1:26" ht="9" customHeight="1" x14ac:dyDescent="0.25"/>
    <row r="5" spans="1:26" ht="30.75" customHeight="1" x14ac:dyDescent="0.25">
      <c r="A5" s="197" t="s">
        <v>660</v>
      </c>
      <c r="B5" s="197"/>
      <c r="C5" s="197"/>
      <c r="D5" s="197"/>
      <c r="E5" s="197"/>
      <c r="F5" s="197"/>
      <c r="G5" s="197"/>
      <c r="H5" s="197"/>
      <c r="I5" s="197"/>
      <c r="J5" s="197"/>
      <c r="K5" s="197"/>
      <c r="L5" s="197"/>
      <c r="M5" s="197"/>
      <c r="N5" s="197"/>
      <c r="O5" s="197"/>
      <c r="P5" s="197"/>
      <c r="Q5" s="197"/>
      <c r="R5" s="197"/>
      <c r="S5" s="197"/>
      <c r="T5" s="197"/>
      <c r="U5" s="197"/>
      <c r="V5" s="197"/>
      <c r="W5" s="197"/>
      <c r="X5" s="197"/>
      <c r="Y5" s="197"/>
      <c r="Z5" s="197"/>
    </row>
    <row r="6" spans="1:26" ht="9" customHeight="1" x14ac:dyDescent="0.25"/>
    <row r="7" spans="1:26" x14ac:dyDescent="0.25">
      <c r="Y7" s="218" t="s">
        <v>333</v>
      </c>
      <c r="Z7" s="218"/>
    </row>
    <row r="8" spans="1:26" ht="228" customHeight="1" x14ac:dyDescent="0.25">
      <c r="A8" s="129" t="s">
        <v>82</v>
      </c>
      <c r="B8" s="129" t="s">
        <v>63</v>
      </c>
      <c r="C8" s="98" t="s">
        <v>34</v>
      </c>
      <c r="D8" s="99" t="s">
        <v>20</v>
      </c>
      <c r="E8" s="98" t="s">
        <v>35</v>
      </c>
      <c r="F8" s="99" t="s">
        <v>21</v>
      </c>
      <c r="G8" s="99" t="s">
        <v>22</v>
      </c>
      <c r="H8" s="99" t="s">
        <v>23</v>
      </c>
      <c r="I8" s="99" t="s">
        <v>24</v>
      </c>
      <c r="J8" s="99" t="s">
        <v>473</v>
      </c>
      <c r="K8" s="98" t="s">
        <v>25</v>
      </c>
      <c r="L8" s="98" t="s">
        <v>26</v>
      </c>
      <c r="M8" s="100" t="s">
        <v>27</v>
      </c>
      <c r="N8" s="98" t="s">
        <v>28</v>
      </c>
      <c r="O8" s="98" t="s">
        <v>29</v>
      </c>
      <c r="P8" s="98" t="s">
        <v>30</v>
      </c>
      <c r="Q8" s="98" t="s">
        <v>31</v>
      </c>
      <c r="R8" s="99" t="s">
        <v>32</v>
      </c>
      <c r="S8" s="134" t="s">
        <v>382</v>
      </c>
      <c r="T8" s="196" t="s">
        <v>605</v>
      </c>
      <c r="U8" s="99" t="s">
        <v>33</v>
      </c>
      <c r="V8" s="134" t="s">
        <v>556</v>
      </c>
      <c r="W8" s="134" t="s">
        <v>528</v>
      </c>
      <c r="X8" s="99" t="s">
        <v>529</v>
      </c>
      <c r="Y8" s="133" t="s">
        <v>530</v>
      </c>
      <c r="Z8" s="55" t="s">
        <v>61</v>
      </c>
    </row>
    <row r="9" spans="1:26" x14ac:dyDescent="0.25">
      <c r="A9" s="142">
        <v>1</v>
      </c>
      <c r="B9" s="142">
        <v>2</v>
      </c>
      <c r="C9" s="143">
        <v>3</v>
      </c>
      <c r="D9" s="144">
        <v>4</v>
      </c>
      <c r="E9" s="143">
        <v>5</v>
      </c>
      <c r="F9" s="144">
        <v>6</v>
      </c>
      <c r="G9" s="144">
        <v>7</v>
      </c>
      <c r="H9" s="144">
        <v>8</v>
      </c>
      <c r="I9" s="144">
        <v>9</v>
      </c>
      <c r="J9" s="144">
        <v>10</v>
      </c>
      <c r="K9" s="143">
        <v>11</v>
      </c>
      <c r="L9" s="143">
        <v>12</v>
      </c>
      <c r="M9" s="145">
        <v>13</v>
      </c>
      <c r="N9" s="143">
        <v>14</v>
      </c>
      <c r="O9" s="143">
        <v>15</v>
      </c>
      <c r="P9" s="143">
        <v>16</v>
      </c>
      <c r="Q9" s="143">
        <v>17</v>
      </c>
      <c r="R9" s="144">
        <v>18</v>
      </c>
      <c r="S9" s="143">
        <v>19</v>
      </c>
      <c r="T9" s="144">
        <v>20</v>
      </c>
      <c r="U9" s="143">
        <v>21</v>
      </c>
      <c r="V9" s="144">
        <v>22</v>
      </c>
      <c r="W9" s="143">
        <v>23</v>
      </c>
      <c r="X9" s="144">
        <v>24</v>
      </c>
      <c r="Y9" s="143">
        <v>25</v>
      </c>
      <c r="Z9" s="144">
        <v>26</v>
      </c>
    </row>
    <row r="10" spans="1:26" x14ac:dyDescent="0.25">
      <c r="A10" s="36" t="s">
        <v>84</v>
      </c>
      <c r="B10" s="52" t="s">
        <v>73</v>
      </c>
      <c r="C10" s="102">
        <v>0.1</v>
      </c>
      <c r="D10" s="102">
        <v>19.8</v>
      </c>
      <c r="E10" s="102">
        <v>8</v>
      </c>
      <c r="F10" s="104">
        <v>123.4</v>
      </c>
      <c r="G10" s="104">
        <v>62.1</v>
      </c>
      <c r="H10" s="104">
        <v>634.70000000000005</v>
      </c>
      <c r="I10" s="102">
        <v>20.8</v>
      </c>
      <c r="J10" s="104">
        <v>44.8</v>
      </c>
      <c r="K10" s="102">
        <v>21.6</v>
      </c>
      <c r="L10" s="102">
        <v>3.5</v>
      </c>
      <c r="M10" s="102">
        <v>0.3</v>
      </c>
      <c r="N10" s="102">
        <v>38.1</v>
      </c>
      <c r="O10" s="102"/>
      <c r="P10" s="104">
        <v>1.7</v>
      </c>
      <c r="Q10" s="104">
        <v>155.69999999999999</v>
      </c>
      <c r="R10" s="102">
        <v>207</v>
      </c>
      <c r="S10" s="102">
        <v>2</v>
      </c>
      <c r="T10" s="102">
        <v>21.9</v>
      </c>
      <c r="U10" s="102">
        <v>12.6</v>
      </c>
      <c r="V10" s="102">
        <f>127.4+5.4</f>
        <v>132.80000000000001</v>
      </c>
      <c r="W10" s="102">
        <v>43.1</v>
      </c>
      <c r="X10" s="102">
        <v>1.5</v>
      </c>
      <c r="Y10" s="102">
        <v>29.7</v>
      </c>
      <c r="Z10" s="102">
        <f t="shared" ref="Z10:Z27" si="0">SUM(C10:Y10)</f>
        <v>1585.1999999999998</v>
      </c>
    </row>
    <row r="11" spans="1:26" x14ac:dyDescent="0.25">
      <c r="A11" s="36" t="s">
        <v>87</v>
      </c>
      <c r="B11" s="52" t="s">
        <v>64</v>
      </c>
      <c r="C11" s="102"/>
      <c r="D11" s="102"/>
      <c r="E11" s="102"/>
      <c r="F11" s="103"/>
      <c r="G11" s="102"/>
      <c r="H11" s="102"/>
      <c r="I11" s="102"/>
      <c r="J11" s="104"/>
      <c r="K11" s="102"/>
      <c r="L11" s="102"/>
      <c r="M11" s="102"/>
      <c r="N11" s="102"/>
      <c r="O11" s="102"/>
      <c r="P11" s="102"/>
      <c r="Q11" s="104">
        <v>6.8</v>
      </c>
      <c r="R11" s="102"/>
      <c r="S11" s="102"/>
      <c r="T11" s="102"/>
      <c r="U11" s="102"/>
      <c r="V11" s="102"/>
      <c r="W11" s="102"/>
      <c r="X11" s="102"/>
      <c r="Y11" s="102"/>
      <c r="Z11" s="102">
        <f t="shared" si="0"/>
        <v>6.8</v>
      </c>
    </row>
    <row r="12" spans="1:26" x14ac:dyDescent="0.25">
      <c r="A12" s="36" t="s">
        <v>155</v>
      </c>
      <c r="B12" s="52" t="s">
        <v>65</v>
      </c>
      <c r="C12" s="102"/>
      <c r="D12" s="102"/>
      <c r="E12" s="102"/>
      <c r="F12" s="103"/>
      <c r="G12" s="102"/>
      <c r="H12" s="102"/>
      <c r="I12" s="102"/>
      <c r="J12" s="104"/>
      <c r="K12" s="102"/>
      <c r="L12" s="102"/>
      <c r="M12" s="102"/>
      <c r="N12" s="102"/>
      <c r="O12" s="102"/>
      <c r="P12" s="102"/>
      <c r="Q12" s="104">
        <v>5</v>
      </c>
      <c r="R12" s="102"/>
      <c r="S12" s="102"/>
      <c r="T12" s="102"/>
      <c r="U12" s="102"/>
      <c r="V12" s="102"/>
      <c r="W12" s="102"/>
      <c r="X12" s="102"/>
      <c r="Y12" s="102"/>
      <c r="Z12" s="102">
        <f t="shared" si="0"/>
        <v>5</v>
      </c>
    </row>
    <row r="13" spans="1:26" x14ac:dyDescent="0.25">
      <c r="A13" s="36" t="s">
        <v>161</v>
      </c>
      <c r="B13" s="52" t="s">
        <v>66</v>
      </c>
      <c r="C13" s="102"/>
      <c r="D13" s="102"/>
      <c r="E13" s="102"/>
      <c r="F13" s="103"/>
      <c r="G13" s="102"/>
      <c r="H13" s="102"/>
      <c r="I13" s="102"/>
      <c r="J13" s="104"/>
      <c r="K13" s="102"/>
      <c r="L13" s="102"/>
      <c r="M13" s="102"/>
      <c r="N13" s="102"/>
      <c r="O13" s="102"/>
      <c r="P13" s="102"/>
      <c r="Q13" s="104">
        <v>12.2</v>
      </c>
      <c r="R13" s="102"/>
      <c r="S13" s="102"/>
      <c r="T13" s="102"/>
      <c r="U13" s="102"/>
      <c r="V13" s="102"/>
      <c r="W13" s="102"/>
      <c r="X13" s="102"/>
      <c r="Y13" s="102"/>
      <c r="Z13" s="102">
        <f t="shared" si="0"/>
        <v>12.2</v>
      </c>
    </row>
    <row r="14" spans="1:26" x14ac:dyDescent="0.25">
      <c r="A14" s="36" t="s">
        <v>169</v>
      </c>
      <c r="B14" s="52" t="s">
        <v>67</v>
      </c>
      <c r="C14" s="102"/>
      <c r="D14" s="102"/>
      <c r="E14" s="102"/>
      <c r="F14" s="103"/>
      <c r="G14" s="102"/>
      <c r="H14" s="102"/>
      <c r="I14" s="102"/>
      <c r="J14" s="104"/>
      <c r="K14" s="102"/>
      <c r="L14" s="102"/>
      <c r="M14" s="102"/>
      <c r="N14" s="102"/>
      <c r="O14" s="102"/>
      <c r="P14" s="102"/>
      <c r="Q14" s="104">
        <v>4</v>
      </c>
      <c r="R14" s="102"/>
      <c r="S14" s="102"/>
      <c r="T14" s="102"/>
      <c r="U14" s="102"/>
      <c r="V14" s="102"/>
      <c r="W14" s="102"/>
      <c r="X14" s="102"/>
      <c r="Y14" s="102"/>
      <c r="Z14" s="102">
        <f t="shared" si="0"/>
        <v>4</v>
      </c>
    </row>
    <row r="15" spans="1:26" x14ac:dyDescent="0.25">
      <c r="A15" s="36" t="s">
        <v>174</v>
      </c>
      <c r="B15" s="52" t="s">
        <v>68</v>
      </c>
      <c r="C15" s="102"/>
      <c r="D15" s="102"/>
      <c r="E15" s="102"/>
      <c r="F15" s="103"/>
      <c r="G15" s="102"/>
      <c r="H15" s="102"/>
      <c r="I15" s="102"/>
      <c r="J15" s="104"/>
      <c r="K15" s="102"/>
      <c r="L15" s="102"/>
      <c r="M15" s="102"/>
      <c r="N15" s="102"/>
      <c r="O15" s="102"/>
      <c r="P15" s="102"/>
      <c r="Q15" s="104">
        <v>6.5</v>
      </c>
      <c r="R15" s="102"/>
      <c r="S15" s="102"/>
      <c r="T15" s="102"/>
      <c r="U15" s="102"/>
      <c r="V15" s="102"/>
      <c r="W15" s="102"/>
      <c r="X15" s="102"/>
      <c r="Y15" s="102"/>
      <c r="Z15" s="102">
        <f t="shared" si="0"/>
        <v>6.5</v>
      </c>
    </row>
    <row r="16" spans="1:26" x14ac:dyDescent="0.25">
      <c r="A16" s="36" t="s">
        <v>181</v>
      </c>
      <c r="B16" s="52" t="s">
        <v>69</v>
      </c>
      <c r="C16" s="102"/>
      <c r="D16" s="102"/>
      <c r="E16" s="102"/>
      <c r="F16" s="103"/>
      <c r="G16" s="102"/>
      <c r="H16" s="102"/>
      <c r="I16" s="102"/>
      <c r="J16" s="104"/>
      <c r="K16" s="102"/>
      <c r="L16" s="102"/>
      <c r="M16" s="102"/>
      <c r="N16" s="102"/>
      <c r="O16" s="102"/>
      <c r="P16" s="102"/>
      <c r="Q16" s="104">
        <v>6</v>
      </c>
      <c r="R16" s="102"/>
      <c r="S16" s="102"/>
      <c r="T16" s="102"/>
      <c r="U16" s="102"/>
      <c r="V16" s="102"/>
      <c r="W16" s="102"/>
      <c r="X16" s="102"/>
      <c r="Y16" s="102"/>
      <c r="Z16" s="102">
        <f t="shared" si="0"/>
        <v>6</v>
      </c>
    </row>
    <row r="17" spans="1:26" x14ac:dyDescent="0.25">
      <c r="A17" s="36" t="s">
        <v>186</v>
      </c>
      <c r="B17" s="52" t="s">
        <v>71</v>
      </c>
      <c r="C17" s="102"/>
      <c r="D17" s="102"/>
      <c r="E17" s="102"/>
      <c r="F17" s="102"/>
      <c r="G17" s="102"/>
      <c r="H17" s="102"/>
      <c r="I17" s="102"/>
      <c r="J17" s="104"/>
      <c r="K17" s="102"/>
      <c r="L17" s="102"/>
      <c r="M17" s="102"/>
      <c r="N17" s="102"/>
      <c r="O17" s="102"/>
      <c r="P17" s="104"/>
      <c r="Q17" s="104">
        <v>3.2</v>
      </c>
      <c r="R17" s="102"/>
      <c r="S17" s="102"/>
      <c r="T17" s="102"/>
      <c r="U17" s="102"/>
      <c r="V17" s="102"/>
      <c r="W17" s="102"/>
      <c r="X17" s="102"/>
      <c r="Y17" s="102"/>
      <c r="Z17" s="102">
        <f t="shared" si="0"/>
        <v>3.2</v>
      </c>
    </row>
    <row r="18" spans="1:26" x14ac:dyDescent="0.25">
      <c r="A18" s="36" t="s">
        <v>193</v>
      </c>
      <c r="B18" s="52" t="s">
        <v>70</v>
      </c>
      <c r="C18" s="102"/>
      <c r="D18" s="102"/>
      <c r="E18" s="102"/>
      <c r="F18" s="103"/>
      <c r="G18" s="102"/>
      <c r="H18" s="102"/>
      <c r="I18" s="102"/>
      <c r="J18" s="104"/>
      <c r="K18" s="102"/>
      <c r="L18" s="102"/>
      <c r="M18" s="102"/>
      <c r="N18" s="102"/>
      <c r="O18" s="102"/>
      <c r="P18" s="102"/>
      <c r="Q18" s="104">
        <v>9.6999999999999993</v>
      </c>
      <c r="R18" s="102"/>
      <c r="S18" s="102"/>
      <c r="T18" s="102"/>
      <c r="U18" s="102"/>
      <c r="V18" s="102"/>
      <c r="W18" s="102"/>
      <c r="X18" s="102"/>
      <c r="Y18" s="102"/>
      <c r="Z18" s="102">
        <f t="shared" si="0"/>
        <v>9.6999999999999993</v>
      </c>
    </row>
    <row r="19" spans="1:26" x14ac:dyDescent="0.25">
      <c r="A19" s="36" t="s">
        <v>200</v>
      </c>
      <c r="B19" s="52" t="s">
        <v>72</v>
      </c>
      <c r="C19" s="102"/>
      <c r="D19" s="102"/>
      <c r="E19" s="102"/>
      <c r="F19" s="103"/>
      <c r="G19" s="102"/>
      <c r="H19" s="102"/>
      <c r="I19" s="102"/>
      <c r="J19" s="104"/>
      <c r="K19" s="102"/>
      <c r="L19" s="102"/>
      <c r="M19" s="102"/>
      <c r="N19" s="102"/>
      <c r="O19" s="102"/>
      <c r="P19" s="102"/>
      <c r="Q19" s="104">
        <v>5.7</v>
      </c>
      <c r="R19" s="102"/>
      <c r="S19" s="102"/>
      <c r="T19" s="102"/>
      <c r="U19" s="102"/>
      <c r="V19" s="102"/>
      <c r="W19" s="102"/>
      <c r="X19" s="102"/>
      <c r="Y19" s="102"/>
      <c r="Z19" s="102">
        <f t="shared" si="0"/>
        <v>5.7</v>
      </c>
    </row>
    <row r="20" spans="1:26" ht="26.4" x14ac:dyDescent="0.25">
      <c r="A20" s="36" t="s">
        <v>206</v>
      </c>
      <c r="B20" s="52" t="s">
        <v>379</v>
      </c>
      <c r="C20" s="102"/>
      <c r="D20" s="102"/>
      <c r="E20" s="102"/>
      <c r="F20" s="102"/>
      <c r="G20" s="104">
        <v>23.6</v>
      </c>
      <c r="H20" s="102"/>
      <c r="I20" s="102"/>
      <c r="J20" s="104"/>
      <c r="K20" s="102"/>
      <c r="L20" s="102"/>
      <c r="M20" s="102"/>
      <c r="N20" s="102"/>
      <c r="O20" s="102"/>
      <c r="P20" s="102"/>
      <c r="Q20" s="102"/>
      <c r="R20" s="102"/>
      <c r="S20" s="102"/>
      <c r="T20" s="102"/>
      <c r="U20" s="102"/>
      <c r="V20" s="102"/>
      <c r="W20" s="102"/>
      <c r="X20" s="102"/>
      <c r="Y20" s="102"/>
      <c r="Z20" s="102">
        <f t="shared" si="0"/>
        <v>23.6</v>
      </c>
    </row>
    <row r="21" spans="1:26" ht="26.4" x14ac:dyDescent="0.25">
      <c r="A21" s="36" t="s">
        <v>212</v>
      </c>
      <c r="B21" s="52" t="s">
        <v>416</v>
      </c>
      <c r="C21" s="102"/>
      <c r="D21" s="102"/>
      <c r="E21" s="102"/>
      <c r="F21" s="102"/>
      <c r="G21" s="104">
        <v>5</v>
      </c>
      <c r="H21" s="102"/>
      <c r="I21" s="102"/>
      <c r="J21" s="104"/>
      <c r="K21" s="102"/>
      <c r="L21" s="102"/>
      <c r="M21" s="102"/>
      <c r="N21" s="102"/>
      <c r="O21" s="102"/>
      <c r="P21" s="102"/>
      <c r="Q21" s="102"/>
      <c r="R21" s="102"/>
      <c r="S21" s="102"/>
      <c r="T21" s="102"/>
      <c r="U21" s="102"/>
      <c r="V21" s="102"/>
      <c r="W21" s="102"/>
      <c r="X21" s="102"/>
      <c r="Y21" s="102"/>
      <c r="Z21" s="102">
        <f t="shared" si="0"/>
        <v>5</v>
      </c>
    </row>
    <row r="22" spans="1:26" ht="26.4" x14ac:dyDescent="0.25">
      <c r="A22" s="36" t="s">
        <v>217</v>
      </c>
      <c r="B22" s="135" t="s">
        <v>74</v>
      </c>
      <c r="C22" s="102"/>
      <c r="D22" s="102"/>
      <c r="E22" s="102"/>
      <c r="F22" s="102"/>
      <c r="G22" s="104">
        <v>122</v>
      </c>
      <c r="H22" s="102"/>
      <c r="I22" s="102"/>
      <c r="J22" s="104"/>
      <c r="K22" s="102"/>
      <c r="L22" s="102"/>
      <c r="M22" s="102"/>
      <c r="N22" s="102"/>
      <c r="O22" s="102"/>
      <c r="P22" s="102"/>
      <c r="Q22" s="102"/>
      <c r="R22" s="102"/>
      <c r="S22" s="102"/>
      <c r="T22" s="102"/>
      <c r="U22" s="102"/>
      <c r="V22" s="102"/>
      <c r="W22" s="102"/>
      <c r="X22" s="102"/>
      <c r="Y22" s="102"/>
      <c r="Z22" s="102">
        <f t="shared" si="0"/>
        <v>122</v>
      </c>
    </row>
    <row r="23" spans="1:26" ht="26.4" x14ac:dyDescent="0.25">
      <c r="A23" s="36" t="s">
        <v>219</v>
      </c>
      <c r="B23" s="135" t="s">
        <v>75</v>
      </c>
      <c r="C23" s="102"/>
      <c r="D23" s="102"/>
      <c r="E23" s="102"/>
      <c r="F23" s="102"/>
      <c r="G23" s="104">
        <v>25.6</v>
      </c>
      <c r="H23" s="102"/>
      <c r="I23" s="102"/>
      <c r="J23" s="104"/>
      <c r="K23" s="102"/>
      <c r="L23" s="102"/>
      <c r="M23" s="102"/>
      <c r="N23" s="102"/>
      <c r="O23" s="102"/>
      <c r="P23" s="102"/>
      <c r="Q23" s="102"/>
      <c r="R23" s="102"/>
      <c r="S23" s="102"/>
      <c r="T23" s="102"/>
      <c r="U23" s="102"/>
      <c r="V23" s="102"/>
      <c r="W23" s="102"/>
      <c r="X23" s="102"/>
      <c r="Y23" s="102"/>
      <c r="Z23" s="102">
        <f t="shared" si="0"/>
        <v>25.6</v>
      </c>
    </row>
    <row r="24" spans="1:26" ht="26.4" x14ac:dyDescent="0.25">
      <c r="A24" s="36" t="s">
        <v>223</v>
      </c>
      <c r="B24" s="135" t="s">
        <v>418</v>
      </c>
      <c r="C24" s="102"/>
      <c r="D24" s="102"/>
      <c r="E24" s="102"/>
      <c r="F24" s="102"/>
      <c r="G24" s="104">
        <v>41</v>
      </c>
      <c r="H24" s="102"/>
      <c r="I24" s="102"/>
      <c r="J24" s="104"/>
      <c r="K24" s="102"/>
      <c r="L24" s="102"/>
      <c r="M24" s="102"/>
      <c r="N24" s="102"/>
      <c r="O24" s="102"/>
      <c r="P24" s="102"/>
      <c r="Q24" s="102"/>
      <c r="R24" s="102"/>
      <c r="S24" s="102"/>
      <c r="T24" s="102"/>
      <c r="U24" s="102"/>
      <c r="V24" s="102"/>
      <c r="W24" s="102"/>
      <c r="X24" s="102"/>
      <c r="Y24" s="102"/>
      <c r="Z24" s="102">
        <f t="shared" si="0"/>
        <v>41</v>
      </c>
    </row>
    <row r="25" spans="1:26" ht="26.4" x14ac:dyDescent="0.25">
      <c r="A25" s="36" t="s">
        <v>225</v>
      </c>
      <c r="B25" s="135" t="s">
        <v>419</v>
      </c>
      <c r="C25" s="102"/>
      <c r="D25" s="102"/>
      <c r="E25" s="102"/>
      <c r="F25" s="102"/>
      <c r="G25" s="104">
        <v>60</v>
      </c>
      <c r="H25" s="102"/>
      <c r="I25" s="102"/>
      <c r="J25" s="104"/>
      <c r="K25" s="102"/>
      <c r="L25" s="102"/>
      <c r="M25" s="102"/>
      <c r="N25" s="102"/>
      <c r="O25" s="102"/>
      <c r="P25" s="102"/>
      <c r="Q25" s="102"/>
      <c r="R25" s="102"/>
      <c r="S25" s="102"/>
      <c r="T25" s="102"/>
      <c r="U25" s="102"/>
      <c r="V25" s="102"/>
      <c r="W25" s="102"/>
      <c r="X25" s="102"/>
      <c r="Y25" s="102"/>
      <c r="Z25" s="102">
        <f t="shared" si="0"/>
        <v>60</v>
      </c>
    </row>
    <row r="26" spans="1:26" ht="26.4" x14ac:dyDescent="0.25">
      <c r="A26" s="36" t="s">
        <v>226</v>
      </c>
      <c r="B26" s="52" t="s">
        <v>79</v>
      </c>
      <c r="C26" s="102"/>
      <c r="D26" s="102"/>
      <c r="E26" s="102"/>
      <c r="F26" s="102"/>
      <c r="G26" s="102"/>
      <c r="H26" s="104">
        <v>775.5</v>
      </c>
      <c r="I26" s="102"/>
      <c r="J26" s="104"/>
      <c r="K26" s="102"/>
      <c r="L26" s="102"/>
      <c r="M26" s="102"/>
      <c r="N26" s="102"/>
      <c r="O26" s="102"/>
      <c r="P26" s="102"/>
      <c r="Q26" s="102"/>
      <c r="R26" s="102"/>
      <c r="S26" s="102"/>
      <c r="T26" s="102"/>
      <c r="U26" s="102"/>
      <c r="V26" s="102"/>
      <c r="W26" s="102"/>
      <c r="X26" s="102"/>
      <c r="Y26" s="102"/>
      <c r="Z26" s="102">
        <f t="shared" si="0"/>
        <v>775.5</v>
      </c>
    </row>
    <row r="27" spans="1:26" ht="26.4" x14ac:dyDescent="0.25">
      <c r="A27" s="36" t="s">
        <v>229</v>
      </c>
      <c r="B27" s="52" t="s">
        <v>347</v>
      </c>
      <c r="C27" s="102"/>
      <c r="D27" s="102"/>
      <c r="E27" s="102"/>
      <c r="F27" s="102"/>
      <c r="G27" s="102"/>
      <c r="H27" s="104"/>
      <c r="I27" s="102"/>
      <c r="J27" s="104"/>
      <c r="K27" s="102"/>
      <c r="L27" s="102"/>
      <c r="M27" s="102"/>
      <c r="N27" s="102"/>
      <c r="O27" s="102">
        <v>529.1</v>
      </c>
      <c r="P27" s="102"/>
      <c r="Q27" s="102"/>
      <c r="R27" s="102"/>
      <c r="S27" s="102"/>
      <c r="T27" s="102"/>
      <c r="U27" s="102"/>
      <c r="V27" s="102"/>
      <c r="W27" s="102"/>
      <c r="X27" s="102"/>
      <c r="Y27" s="102"/>
      <c r="Z27" s="102">
        <f t="shared" si="0"/>
        <v>529.1</v>
      </c>
    </row>
    <row r="28" spans="1:26" x14ac:dyDescent="0.25">
      <c r="A28" s="32"/>
      <c r="B28" s="52" t="s">
        <v>61</v>
      </c>
      <c r="C28" s="102">
        <f>SUM(C10:C27)</f>
        <v>0.1</v>
      </c>
      <c r="D28" s="102">
        <f t="shared" ref="D28:Y28" si="1">SUM(D10:D27)</f>
        <v>19.8</v>
      </c>
      <c r="E28" s="102">
        <f t="shared" si="1"/>
        <v>8</v>
      </c>
      <c r="F28" s="102">
        <f t="shared" si="1"/>
        <v>123.4</v>
      </c>
      <c r="G28" s="102">
        <f t="shared" si="1"/>
        <v>339.29999999999995</v>
      </c>
      <c r="H28" s="102">
        <f t="shared" si="1"/>
        <v>1410.2</v>
      </c>
      <c r="I28" s="102">
        <f t="shared" si="1"/>
        <v>20.8</v>
      </c>
      <c r="J28" s="102">
        <f t="shared" si="1"/>
        <v>44.8</v>
      </c>
      <c r="K28" s="102">
        <f t="shared" si="1"/>
        <v>21.6</v>
      </c>
      <c r="L28" s="102">
        <f t="shared" si="1"/>
        <v>3.5</v>
      </c>
      <c r="M28" s="102">
        <f t="shared" si="1"/>
        <v>0.3</v>
      </c>
      <c r="N28" s="102">
        <f t="shared" si="1"/>
        <v>38.1</v>
      </c>
      <c r="O28" s="102">
        <f t="shared" si="1"/>
        <v>529.1</v>
      </c>
      <c r="P28" s="102">
        <f t="shared" si="1"/>
        <v>1.7</v>
      </c>
      <c r="Q28" s="102">
        <f t="shared" si="1"/>
        <v>214.79999999999995</v>
      </c>
      <c r="R28" s="102">
        <f t="shared" si="1"/>
        <v>207</v>
      </c>
      <c r="S28" s="102">
        <f t="shared" si="1"/>
        <v>2</v>
      </c>
      <c r="T28" s="102">
        <f t="shared" si="1"/>
        <v>21.9</v>
      </c>
      <c r="U28" s="102">
        <f t="shared" si="1"/>
        <v>12.6</v>
      </c>
      <c r="V28" s="102">
        <f t="shared" si="1"/>
        <v>132.80000000000001</v>
      </c>
      <c r="W28" s="102">
        <f t="shared" si="1"/>
        <v>43.1</v>
      </c>
      <c r="X28" s="102">
        <f t="shared" si="1"/>
        <v>1.5</v>
      </c>
      <c r="Y28" s="102">
        <f t="shared" si="1"/>
        <v>29.7</v>
      </c>
      <c r="Z28" s="102">
        <f>SUM(Z10:Z27)</f>
        <v>3226.1</v>
      </c>
    </row>
    <row r="29" spans="1:26" x14ac:dyDescent="0.25">
      <c r="A29" s="217" t="s">
        <v>264</v>
      </c>
      <c r="B29" s="217"/>
      <c r="C29" s="217"/>
      <c r="D29" s="217"/>
      <c r="E29" s="217"/>
      <c r="F29" s="217"/>
      <c r="G29" s="217"/>
      <c r="H29" s="217"/>
      <c r="I29" s="217"/>
      <c r="J29" s="217"/>
      <c r="K29" s="217"/>
      <c r="L29" s="217"/>
      <c r="M29" s="217"/>
      <c r="N29" s="217"/>
      <c r="O29" s="217"/>
      <c r="P29" s="217"/>
      <c r="Q29" s="217"/>
      <c r="R29" s="217"/>
      <c r="S29" s="217"/>
      <c r="T29" s="217"/>
      <c r="U29" s="217"/>
      <c r="V29" s="217"/>
      <c r="W29" s="217"/>
      <c r="X29" s="217"/>
      <c r="Y29" s="217"/>
      <c r="Z29" s="217"/>
    </row>
    <row r="30" spans="1:26" x14ac:dyDescent="0.25">
      <c r="A30" s="51"/>
      <c r="B30" s="51"/>
      <c r="C30" s="51"/>
      <c r="D30" s="51"/>
      <c r="E30" s="51"/>
      <c r="F30" s="51"/>
      <c r="G30" s="51"/>
      <c r="H30" s="51"/>
      <c r="I30" s="51"/>
      <c r="J30" s="51"/>
      <c r="K30" s="51"/>
      <c r="L30" s="51"/>
      <c r="M30" s="51"/>
    </row>
    <row r="31" spans="1:26" x14ac:dyDescent="0.25">
      <c r="A31" s="51"/>
      <c r="B31" s="51"/>
      <c r="C31" s="51"/>
      <c r="D31" s="51"/>
      <c r="E31" s="51"/>
      <c r="F31" s="51"/>
      <c r="G31" s="51"/>
      <c r="H31" s="51"/>
      <c r="I31" s="51"/>
      <c r="J31" s="51"/>
      <c r="K31" s="51"/>
      <c r="L31" s="51"/>
      <c r="M31" s="51"/>
    </row>
    <row r="32" spans="1:26" x14ac:dyDescent="0.25">
      <c r="A32" s="51"/>
      <c r="B32" s="51"/>
      <c r="C32" s="51"/>
      <c r="D32" s="51"/>
      <c r="E32" s="51"/>
      <c r="F32" s="51"/>
      <c r="G32" s="51"/>
      <c r="H32" s="51"/>
      <c r="I32" s="51"/>
      <c r="J32" s="51"/>
      <c r="K32" s="51"/>
      <c r="L32" s="51"/>
      <c r="M32" s="51"/>
    </row>
    <row r="33" spans="1:13" x14ac:dyDescent="0.25">
      <c r="A33" s="51"/>
      <c r="B33" s="51"/>
      <c r="C33" s="51"/>
      <c r="D33" s="51"/>
      <c r="E33" s="51"/>
      <c r="F33" s="51"/>
      <c r="G33" s="51"/>
      <c r="H33" s="51"/>
      <c r="I33" s="51"/>
      <c r="J33" s="51"/>
      <c r="K33" s="51"/>
      <c r="L33" s="51"/>
      <c r="M33" s="51"/>
    </row>
    <row r="34" spans="1:13" x14ac:dyDescent="0.25">
      <c r="A34" s="51"/>
      <c r="B34" s="51"/>
      <c r="C34" s="51"/>
      <c r="D34" s="51"/>
      <c r="E34" s="51"/>
      <c r="F34" s="51"/>
      <c r="G34" s="51"/>
      <c r="H34" s="51"/>
      <c r="I34" s="51"/>
      <c r="J34" s="51"/>
      <c r="K34" s="51"/>
      <c r="L34" s="51"/>
      <c r="M34" s="51"/>
    </row>
    <row r="35" spans="1:13" x14ac:dyDescent="0.25">
      <c r="A35" s="51"/>
      <c r="B35" s="51"/>
      <c r="C35" s="51"/>
      <c r="D35" s="51"/>
      <c r="E35" s="51"/>
      <c r="F35" s="51"/>
      <c r="G35" s="51"/>
      <c r="H35" s="51"/>
      <c r="I35" s="51"/>
      <c r="J35" s="51"/>
      <c r="K35" s="51"/>
      <c r="L35" s="51"/>
      <c r="M35" s="51"/>
    </row>
    <row r="36" spans="1:13" x14ac:dyDescent="0.25">
      <c r="A36" s="51"/>
      <c r="B36" s="51"/>
      <c r="C36" s="51"/>
      <c r="D36" s="51"/>
      <c r="E36" s="51"/>
      <c r="F36" s="51"/>
      <c r="G36" s="51"/>
      <c r="H36" s="51"/>
      <c r="I36" s="51"/>
      <c r="J36" s="51"/>
      <c r="K36" s="51"/>
      <c r="L36" s="51"/>
      <c r="M36" s="51"/>
    </row>
    <row r="37" spans="1:13" x14ac:dyDescent="0.25">
      <c r="A37" s="51"/>
      <c r="B37" s="51"/>
      <c r="C37" s="51"/>
      <c r="D37" s="51"/>
      <c r="E37" s="51"/>
      <c r="F37" s="51"/>
      <c r="G37" s="51"/>
      <c r="H37" s="51"/>
      <c r="I37" s="51"/>
      <c r="J37" s="51"/>
      <c r="K37" s="51"/>
      <c r="L37" s="51"/>
      <c r="M37" s="51"/>
    </row>
    <row r="38" spans="1:13" x14ac:dyDescent="0.25">
      <c r="A38" s="51"/>
      <c r="B38" s="51"/>
      <c r="C38" s="51"/>
      <c r="D38" s="51"/>
      <c r="E38" s="51"/>
      <c r="F38" s="51"/>
      <c r="G38" s="51"/>
      <c r="H38" s="51"/>
      <c r="I38" s="51"/>
      <c r="J38" s="51"/>
      <c r="K38" s="51"/>
      <c r="L38" s="51"/>
      <c r="M38" s="51"/>
    </row>
    <row r="39" spans="1:13" x14ac:dyDescent="0.25">
      <c r="A39" s="51"/>
      <c r="B39" s="51"/>
      <c r="C39" s="51"/>
      <c r="D39" s="51"/>
      <c r="E39" s="51"/>
      <c r="F39" s="51"/>
      <c r="G39" s="51"/>
      <c r="H39" s="51"/>
      <c r="I39" s="51"/>
      <c r="J39" s="51"/>
      <c r="K39" s="51"/>
      <c r="L39" s="51"/>
      <c r="M39" s="51"/>
    </row>
    <row r="40" spans="1:13" x14ac:dyDescent="0.25">
      <c r="A40" s="51"/>
      <c r="B40" s="51"/>
      <c r="C40" s="51"/>
      <c r="D40" s="51"/>
      <c r="E40" s="51"/>
      <c r="F40" s="51"/>
      <c r="G40" s="51"/>
      <c r="H40" s="51"/>
      <c r="I40" s="51"/>
      <c r="J40" s="51"/>
      <c r="K40" s="51"/>
      <c r="L40" s="51"/>
      <c r="M40" s="51"/>
    </row>
    <row r="41" spans="1:13" x14ac:dyDescent="0.25">
      <c r="A41" s="51"/>
      <c r="B41" s="51"/>
      <c r="C41" s="51"/>
      <c r="D41" s="51"/>
      <c r="E41" s="51"/>
      <c r="F41" s="51"/>
      <c r="G41" s="51"/>
      <c r="H41" s="51"/>
      <c r="I41" s="51"/>
      <c r="J41" s="51"/>
      <c r="K41" s="51"/>
      <c r="L41" s="51"/>
      <c r="M41" s="51"/>
    </row>
    <row r="42" spans="1:13" x14ac:dyDescent="0.25">
      <c r="A42" s="51"/>
      <c r="B42" s="51"/>
      <c r="C42" s="51"/>
      <c r="D42" s="51"/>
      <c r="E42" s="51"/>
      <c r="F42" s="51"/>
      <c r="G42" s="51"/>
      <c r="H42" s="51"/>
      <c r="I42" s="51"/>
      <c r="J42" s="51"/>
      <c r="K42" s="51"/>
      <c r="L42" s="51"/>
      <c r="M42" s="51"/>
    </row>
    <row r="43" spans="1:13" x14ac:dyDescent="0.25">
      <c r="A43" s="51"/>
      <c r="B43" s="51"/>
      <c r="C43" s="51"/>
      <c r="D43" s="51"/>
      <c r="E43" s="51"/>
      <c r="F43" s="51"/>
      <c r="G43" s="51"/>
      <c r="H43" s="51"/>
      <c r="I43" s="51"/>
      <c r="J43" s="51"/>
      <c r="K43" s="51"/>
      <c r="L43" s="51"/>
      <c r="M43" s="51"/>
    </row>
    <row r="44" spans="1:13" x14ac:dyDescent="0.25">
      <c r="A44" s="51"/>
      <c r="B44" s="51"/>
      <c r="C44" s="51"/>
      <c r="D44" s="51"/>
      <c r="E44" s="51"/>
      <c r="F44" s="51"/>
      <c r="G44" s="51"/>
      <c r="H44" s="51"/>
      <c r="I44" s="51"/>
      <c r="J44" s="51"/>
      <c r="K44" s="51"/>
      <c r="L44" s="51"/>
      <c r="M44" s="51"/>
    </row>
    <row r="45" spans="1:13" x14ac:dyDescent="0.25">
      <c r="A45" s="51"/>
      <c r="B45" s="51"/>
      <c r="C45" s="51"/>
      <c r="D45" s="51"/>
      <c r="E45" s="51"/>
      <c r="F45" s="51"/>
      <c r="G45" s="51"/>
      <c r="H45" s="51"/>
      <c r="I45" s="51"/>
      <c r="J45" s="51"/>
      <c r="K45" s="51"/>
      <c r="L45" s="51"/>
      <c r="M45" s="51"/>
    </row>
    <row r="46" spans="1:13" x14ac:dyDescent="0.25">
      <c r="A46" s="51"/>
      <c r="B46" s="51"/>
      <c r="C46" s="51"/>
      <c r="D46" s="51"/>
      <c r="E46" s="51"/>
      <c r="F46" s="51"/>
      <c r="G46" s="51"/>
      <c r="H46" s="51"/>
      <c r="I46" s="51"/>
      <c r="J46" s="51"/>
      <c r="K46" s="51"/>
      <c r="L46" s="51"/>
      <c r="M46" s="51"/>
    </row>
    <row r="47" spans="1:13" x14ac:dyDescent="0.25">
      <c r="A47" s="51"/>
      <c r="B47" s="51"/>
      <c r="C47" s="51"/>
      <c r="D47" s="51"/>
      <c r="E47" s="51"/>
      <c r="F47" s="51"/>
      <c r="G47" s="51"/>
      <c r="H47" s="51"/>
      <c r="I47" s="51"/>
      <c r="J47" s="51"/>
      <c r="K47" s="51"/>
      <c r="L47" s="51"/>
      <c r="M47" s="51"/>
    </row>
    <row r="48" spans="1:13" x14ac:dyDescent="0.25">
      <c r="A48" s="51"/>
      <c r="B48" s="51"/>
      <c r="C48" s="51"/>
      <c r="D48" s="51"/>
      <c r="E48" s="51"/>
      <c r="F48" s="51"/>
      <c r="G48" s="51"/>
      <c r="H48" s="51"/>
      <c r="I48" s="51"/>
      <c r="J48" s="51"/>
      <c r="K48" s="51"/>
      <c r="L48" s="51"/>
      <c r="M48" s="51"/>
    </row>
    <row r="49" spans="1:13" x14ac:dyDescent="0.25">
      <c r="A49" s="51"/>
      <c r="B49" s="51"/>
      <c r="C49" s="51"/>
      <c r="D49" s="51"/>
      <c r="E49" s="51"/>
      <c r="F49" s="51"/>
      <c r="G49" s="51"/>
      <c r="H49" s="51"/>
      <c r="I49" s="51"/>
      <c r="J49" s="51"/>
      <c r="K49" s="51"/>
      <c r="L49" s="51"/>
      <c r="M49" s="51"/>
    </row>
    <row r="50" spans="1:13" x14ac:dyDescent="0.25">
      <c r="A50" s="29" t="s">
        <v>654</v>
      </c>
    </row>
  </sheetData>
  <mergeCells count="3">
    <mergeCell ref="A5:Z5"/>
    <mergeCell ref="A29:Z29"/>
    <mergeCell ref="Y7:Z7"/>
  </mergeCells>
  <phoneticPr fontId="0" type="noConversion"/>
  <printOptions horizontalCentered="1"/>
  <pageMargins left="0.19685039370078741" right="0.19685039370078741" top="1.1811023622047245" bottom="0.39370078740157483" header="0.31496062992125984" footer="0.31496062992125984"/>
  <pageSetup paperSize="9" scale="74"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Įvardytieji diapazonai</vt:lpstr>
      </vt:variant>
      <vt:variant>
        <vt:i4>4</vt:i4>
      </vt:variant>
    </vt:vector>
  </HeadingPairs>
  <TitlesOfParts>
    <vt:vector size="9" baseType="lpstr">
      <vt:lpstr>Pajamos</vt:lpstr>
      <vt:lpstr>Asignavimai</vt:lpstr>
      <vt:lpstr>Įstaigų pajamos</vt:lpstr>
      <vt:lpstr>ML</vt:lpstr>
      <vt:lpstr>Spec. dotacijos</vt:lpstr>
      <vt:lpstr>Asignavimai!Print_Titles</vt:lpstr>
      <vt:lpstr>'Įstaigų pajamos'!Print_Titles</vt:lpstr>
      <vt:lpstr>Pajamos!Print_Titles</vt:lpstr>
      <vt:lpstr>'Spec. dotacijos'!Print_Titles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2025-05-20T05:45:51Z</dcterms:modified>
</cp:coreProperties>
</file>